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1. SA TEGEVUSE KORRALDAMINE\1-6 Halduslepingud ja aruanded\Kvartaalsed finantsaruanded\Majandustegevuse ülevaated\"/>
    </mc:Choice>
  </mc:AlternateContent>
  <xr:revisionPtr revIDLastSave="0" documentId="13_ncr:1_{0986A5A4-D225-4835-85B6-1E8E978B47A9}" xr6:coauthVersionLast="47" xr6:coauthVersionMax="47" xr10:uidLastSave="{00000000-0000-0000-0000-000000000000}"/>
  <bookViews>
    <workbookView xWindow="10" yWindow="10" windowWidth="19180" windowHeight="10060" xr2:uid="{65991D67-D941-445E-8B52-DEF7E3AD2B93}"/>
  </bookViews>
  <sheets>
    <sheet name="Sheet1" sheetId="1" r:id="rId1"/>
  </sheets>
  <externalReferences>
    <externalReference r:id="rId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66" i="1" l="1"/>
  <c r="E62" i="1"/>
  <c r="E50" i="1"/>
  <c r="E41" i="1"/>
  <c r="E37" i="1"/>
  <c r="E26" i="1"/>
  <c r="E18" i="1"/>
  <c r="E5" i="1"/>
  <c r="E16" i="1" s="1"/>
  <c r="E36" i="1" l="1"/>
  <c r="E38" i="1"/>
  <c r="E70" i="1"/>
  <c r="D70" i="1"/>
  <c r="D52" i="1"/>
  <c r="D43" i="1"/>
  <c r="D36" i="1"/>
  <c r="D27" i="1"/>
  <c r="D20" i="1"/>
  <c r="D19" i="1"/>
  <c r="D15" i="1"/>
  <c r="D7" i="1"/>
  <c r="E72" i="1" l="1"/>
  <c r="E74" i="1" s="1"/>
  <c r="D28" i="1"/>
  <c r="D37" i="1"/>
  <c r="D16" i="1"/>
  <c r="D38" i="1" l="1"/>
  <c r="D72" i="1" s="1"/>
  <c r="D74" i="1" s="1"/>
</calcChain>
</file>

<file path=xl/sharedStrings.xml><?xml version="1.0" encoding="utf-8"?>
<sst xmlns="http://schemas.openxmlformats.org/spreadsheetml/2006/main" count="102" uniqueCount="82">
  <si>
    <t>Eelarve 2026</t>
  </si>
  <si>
    <t>Täitmine 2026 I pa</t>
  </si>
  <si>
    <t>Kutsesüsteem</t>
  </si>
  <si>
    <t>Kutsesüsteemi arendamise ja toimimise tagamine</t>
  </si>
  <si>
    <t>Eelarve, 
sh</t>
  </si>
  <si>
    <r>
      <t xml:space="preserve">2026 I PA-l kinnitati 34 kutsestandardit, sh 1 uus, 13 sisuliste muudatustega ja 20 tehniliste muudatustega. Kutsestandardid on leitavad </t>
    </r>
    <r>
      <rPr>
        <sz val="11"/>
        <color theme="4"/>
        <rFont val="Aptos Narrow"/>
        <family val="2"/>
        <scheme val="minor"/>
      </rPr>
      <t>https://www.kutseregister.ee/et/standardid/viimati-kinnitatud-kutsestandardid/?filter_url=f8f91be9ca210d6387acc25d367314ea</t>
    </r>
    <r>
      <rPr>
        <sz val="11"/>
        <color theme="1"/>
        <rFont val="Aptos Narrow"/>
        <family val="2"/>
        <scheme val="minor"/>
      </rPr>
      <t xml:space="preserve">. Vt kutsesüsteemi aruanne 2026 I PA </t>
    </r>
  </si>
  <si>
    <t>Tööjõukulud</t>
  </si>
  <si>
    <r>
      <rPr>
        <sz val="11"/>
        <color rgb="FF000000"/>
        <rFont val="Aptos Narrow"/>
        <scheme val="minor"/>
      </rPr>
      <t xml:space="preserve">2026. a I pa-l viidi läbi 5 kutse andja avalikku konkurssi. Täpsemalt vt:  kutsesüsteemia aruanne p 4.1. Kõik konkursiteated on leitavad Kutsekoja kodulehelt: </t>
    </r>
    <r>
      <rPr>
        <sz val="11"/>
        <color rgb="FF156082"/>
        <rFont val="Aptos Narrow"/>
        <scheme val="minor"/>
      </rPr>
      <t>https://www.kutsekoda.ee/valja-kuulutatud-avalikud-kutse-andja-konkursid/</t>
    </r>
    <r>
      <rPr>
        <sz val="11"/>
        <color rgb="FF000000"/>
        <rFont val="Aptos Narrow"/>
        <scheme val="minor"/>
      </rPr>
      <t>. Vt kutsesüsteemi aruanne 2026 I PA</t>
    </r>
  </si>
  <si>
    <t>Majandamiskulud</t>
  </si>
  <si>
    <t>Tegutseb 106 konkursiga valitud kutse andjat.</t>
  </si>
  <si>
    <t xml:space="preserve">Tegutseb 25 konkursita kutse andja õigused saanud õppeasutust. </t>
  </si>
  <si>
    <t xml:space="preserve">KN uutele liikmetele mõeldud seminar toimus märtsis. Aprillis ja juunis toimusid silmast silma kohtumised kutsesüsteemiga pikalt seotud olnud partneritega, et arutada eelseisvaid muudatusi. 
Viidi läbi veebiseminarid, kus räägiti kompetentside hindamisest ning kutse andmisest 2025. aastal.  Kutsetaotluskeskkonna tutvustamiseks toimus kaks veebikoolitust ning valmisid õppevideod. Vt kutsesüsteemi aruanne 2026. I PA
</t>
  </si>
  <si>
    <t>Kutsekoja juures jätkab 11 kutsekomisjoni. Vt kutsesüsteemi aruanne 2026 I PA</t>
  </si>
  <si>
    <t>2026.a. I pa-l väljastati 9522 kutsetunnistust (neist 5057 kutseõppe tasemeõppe lõpetajaile), 645 osakutsetunnistust (neist 119 kutseõppe tasemeõppe lõpetajaile) ja 2660 koolilõpudokumendile kantud kutset (neist 1016 kutseõppe tasemeõppe lõpetajaile).
Käivitus töömaailma kutse taotleja taotluskeskkonna II etapp - kutse taotlemine ja taastõendamine iseteeninduses. Taotluskeskkonnaga on liitunud 53 töömaailma e konkursiga õigused saanud kutse andjat.</t>
  </si>
  <si>
    <r>
      <rPr>
        <sz val="11"/>
        <color rgb="FF000000"/>
        <rFont val="Aptos Narrow"/>
        <scheme val="minor"/>
      </rPr>
      <t xml:space="preserve">2026. a I PA-l hinnati 8 kutse andja, sh koolid kui kutse andjad, kutseeksamite kvaliteeti 2 – töömaailma kutseeksamid; 4  - kutseõppe tasemeõppe välishindamine; 2 - kool kui kutse andja, täpsemalt vaata: Kutsesüsteemi aruanne p 5.2. 
Koostati kokkuvõte kutse andjate 2025. aasta tegevusaruannetest, vaata LISA: Kutse andjate 2025. aastaaruannete kokkuvõte_HTM: </t>
    </r>
    <r>
      <rPr>
        <sz val="11"/>
        <color rgb="FF156082"/>
        <rFont val="Aptos Narrow"/>
        <scheme val="minor"/>
      </rPr>
      <t xml:space="preserve">https://kutsekodasa-my.sharepoint.com/:b:/g/personal/katrin_kerem_kutsekoda_ee/IQAuxMgnOQJzQIGXNa5vLlTLAR6m9lFj8jeUeBnuKW9O7mQ?e=4M2BFA
</t>
    </r>
    <r>
      <rPr>
        <sz val="11"/>
        <color rgb="FF000000"/>
        <rFont val="Aptos Narrow"/>
        <scheme val="minor"/>
      </rPr>
      <t xml:space="preserve">Läbi on viidud 2025. aasta kvaliteedihindamistel tehtud ettepanekute täitmis seire ning koostatud on kokkuvõte, täpsemalt vt: Kutsesüsteemi aruanne p 5.4.
Välja on töötatud töömaailma kutseeksami vaatlusleht, vaata LISA: KV2026_kutseeksami vaatlusleht_TM: </t>
    </r>
    <r>
      <rPr>
        <sz val="11"/>
        <color rgb="FF156082"/>
        <rFont val="Aptos Narrow"/>
        <scheme val="minor"/>
      </rPr>
      <t>https://kutsekodasa-my.sharepoint.com/:w:/g/personal/katrin_kerem_kutsekoda_ee/IQABBQuho4oeRbvoyGHUMocuASJzMvF5ZXimVLC9KczeUsQ?e=bCda2F</t>
    </r>
    <r>
      <rPr>
        <sz val="11"/>
        <color rgb="FF000000"/>
        <rFont val="Aptos Narrow"/>
        <scheme val="minor"/>
      </rPr>
      <t xml:space="preserve">,  kutseõppe tasemeõppe lõpetajate kutseeksami vaatlusleht, vaata LISA: KV2026_kutseeksami vaatlusleht_KLK: </t>
    </r>
    <r>
      <rPr>
        <sz val="11"/>
        <color rgb="FF156082"/>
        <rFont val="Aptos Narrow"/>
        <scheme val="minor"/>
      </rPr>
      <t>https://kutsekodasa-my.sharepoint.com/:w:/g/personal/katrin_kerem_kutsekoda_ee/IQD4yeitHs9MSo0mDBUWh8umASd-1zYoYArBjIamHjL3wK0?e=p1ywuF</t>
    </r>
    <r>
      <rPr>
        <sz val="11"/>
        <color rgb="FF000000"/>
        <rFont val="Aptos Narrow"/>
        <scheme val="minor"/>
      </rPr>
      <t xml:space="preserve">  ja kool kui kutse andja kutseeksami vaatlusleht, vaata LISA: KV2026_kutseeksami vaatlusleht_kool kui kutse andja:</t>
    </r>
    <r>
      <rPr>
        <sz val="11"/>
        <color rgb="FF156082"/>
        <rFont val="Aptos Narrow"/>
        <scheme val="minor"/>
      </rPr>
      <t xml:space="preserve"> https://kutsekodasa-my.sharepoint.com/:w:/g/personal/katrin_kerem_kutsekoda_ee/IQC8mv7pikMgS6FLBB59dTBNAZkxwL0sEf3RWWU1uwYE3Y8?e=KLgcV2</t>
    </r>
  </si>
  <si>
    <t>Kutseõppe lõpetajate kutseeksamid</t>
  </si>
  <si>
    <r>
      <rPr>
        <sz val="11"/>
        <color rgb="FF000000"/>
        <rFont val="Aptos Narrow"/>
        <scheme val="minor"/>
      </rPr>
      <t>Kutse andjal ja kutseõppeasutusel on kohustus kõik eksamid kanda kutseeksamite e-halduskeskkonda. 2026 I poolaastal toimus 29 kutseõppeasutuses kokku 629 kutseeksamit. Kutset taotles 7301 kutseõppe lõpetajat, kellest eksamil osales 7162 õppurit ja eksami sooritas 6145 õppurit, eksami sooritas seega 86% eksamil osalenutest. Vt. LISA "Kutseeksamite tulemused 2026,Ipa":</t>
    </r>
    <r>
      <rPr>
        <sz val="11"/>
        <color rgb="FF156082"/>
        <rFont val="Aptos Narrow"/>
        <scheme val="minor"/>
      </rPr>
      <t xml:space="preserve"> https://kutsekodasa-my.sharepoint.com/:x:/g/personal/katrin_kerem_kutsekoda_ee/IQCAOma65CntSYRejDNSEP8PAX00kDSMDRUStSbDVRsbWbI?e=TzOI6j
</t>
    </r>
    <r>
      <rPr>
        <sz val="11"/>
        <color rgb="FF000000"/>
        <rFont val="Aptos Narrow"/>
        <scheme val="minor"/>
      </rPr>
      <t xml:space="preserve">
Kutseeksami läbiviimise ja pideva arendamise kulude katmine toimub läbi kutseeksami e-halduskeskkonna automaatselt eksamiga seotud toimingute lõpetamisel keskkonnas. Läbiviimise kulusid on 2026 I pa-l makstud 656 962 eurot ja pideva arendamise kulusid 117 000 eurot. Kutseeksamite suuremahulise arendamise kulusid ja kutseeksamite väljatöötamise kulude katmise taotlusi 2026. aasta eesimeses pooles ei esitatud ja kulusid ei kaetud. Vaata LISA "lopetatud eksamid, KE toetused 2026 Ipa":</t>
    </r>
    <r>
      <rPr>
        <sz val="11"/>
        <color rgb="FF156082"/>
        <rFont val="Aptos Narrow"/>
        <scheme val="minor"/>
      </rPr>
      <t xml:space="preserve"> https://kutsekodasa-my.sharepoint.com/:x:/g/personal/katrin_kerem_kutsekoda_ee/IQDabbS44eHoSox6ewvh8NmaAUhMel1SMSELwjK9AnNQtDM?e=BVFgUV
</t>
    </r>
    <r>
      <rPr>
        <sz val="11"/>
        <color rgb="FF000000"/>
        <rFont val="Aptos Narrow"/>
        <scheme val="minor"/>
      </rPr>
      <t xml:space="preserve">
</t>
    </r>
  </si>
  <si>
    <t>EPALE</t>
  </si>
  <si>
    <t xml:space="preserve">Rahvusvahelise koostöö ja infovahetuse arendamine EPALE platvormi kaudu </t>
  </si>
  <si>
    <r>
      <t>Facebook 01.01-30.06 vaatamised (views) 156 002, tehtud on 81 postitus, keskmiselt 3 postitust nädalas. Postituste arv on sama ka Linkedin kanalis, kuid sealne kuvamiste arv on märgatavalt väiksem: 1,942. Jagatav sisu on peamiselt eestikeelsed originaalblogipostitused ning raadiosaated „Õppetund“. Jagatakse ka koostööpartnerite sisu ja ürituste info. Eraldi teemana tasub välja tuua Erasmus+ õpirännete kogemuslugusid ning intervjuude sarja, mille eestvedajaks on Eesti Andragoogide Liit. Jaanuaris tekkis EPALE ja sotsiaalmeedia kanalite vahelise linkimise viga, mille tõttu ei olnud võimalik linkida EPALE sisu sotsiaalmeediasse. Seejärel katkestasime ka tasulise reklaami postitamine Facebooki alates jaanuari lõpust. Selle tõttu on küll langenud üldised EPALE külastuste numbrid, kuid on kasvanud korduvkülastajate arv, on pikenenud lehel viibimise aeg ja on vähenenud põrkemäär (bounce rate), mis kokkuvõttes tähendab, et lehele jõuab rohkem otsese sihtgrupi esindajaid, kes saavad sisust enam kasu. Kampaania toimub II poolaastal, tasulist edendamist igale postitusele ei lisata. 
Toimus 9 teavitusüritust 518-le osalejale.
Raadiosaade „Õppetund“ ilmub Äripäeva raadio eetris regulaarselt iga nelja nädala tagant. I poolaastal oli eetris 7 saadet (65-71). Iga saate põhjal valmib ka EPALE blogipostitus:</t>
    </r>
    <r>
      <rPr>
        <sz val="11"/>
        <color theme="4"/>
        <rFont val="Aptos Narrow"/>
        <family val="2"/>
        <scheme val="minor"/>
      </rPr>
      <t xml:space="preserve"> https://epale.ec.europa.eu/et/site/search?search_api_fulltext=%C3%B5ppetund&amp;sort_by=created&amp;antibot_key=8etQuSpNuWX50z8AVgNYtggL-N6yPfjmS6f5sgUVRc4&amp;pg=1</t>
    </r>
    <r>
      <rPr>
        <sz val="11"/>
        <color theme="1"/>
        <rFont val="Aptos Narrow"/>
        <scheme val="minor"/>
      </rPr>
      <t xml:space="preserve"> 
2026 I p.a. külastused (2026 kuu keskmine): Külastajate arv 13754 (2292); Külastussessioonide arv 19977 (3330); Lehekuvamiste arv 40994 (6832). I poolaastal lisandus EPALE keskkonda Eestist 153 uut registreeritud kasutajat. Saadetud on kokku 7 üle-Euroopalist uudiskirja ja 8 EPALE keskuse oma uudiskirja. EPALE info ilmub Kutsekoja ja ETKA Andrase uudiskirjades ja kodulehtedel. Loetuima blogipostituse autori valmine toimus vastavalt statuudile ja loetuimaks osutus blogipostitus „Täiskasvanu õpiteekond – kas edaspidi või tagurpidi?“ (autor Roger Allas). Tehisintellekti abil loodavate videote ja taskuhäälingute loomiseks ettevalmistused on alanud, materjalide loomisega jätkatakse II poolaastal. Vaata täpsemalt: EPALE 2026 I pa tulemused lisade kaustas "EPALE tegevused 2026, Ipa": </t>
    </r>
    <r>
      <rPr>
        <sz val="11"/>
        <color theme="4"/>
        <rFont val="Aptos Narrow"/>
        <family val="2"/>
        <scheme val="minor"/>
      </rPr>
      <t xml:space="preserve"> https://kutsekodasa-my.sharepoint.com/:w:/g/personal/katrin_kerem_kutsekoda_ee/IQAqAmdQQz8dSp5cAHOmSUUfAR0YFuBaQiz2NcV3WabDxV4?e=ktiDq7</t>
    </r>
    <r>
      <rPr>
        <sz val="11"/>
        <color theme="1"/>
        <rFont val="Aptos Narrow"/>
        <scheme val="minor"/>
      </rPr>
      <t xml:space="preserve"> ja "EPALE eestikeene avaldatud sisu 2026, Ipa" :</t>
    </r>
    <r>
      <rPr>
        <sz val="11"/>
        <color theme="4"/>
        <rFont val="Aptos Narrow"/>
        <family val="2"/>
        <scheme val="minor"/>
      </rPr>
      <t xml:space="preserve"> https://kutsekodasa-my.sharepoint.com/:x:/g/personal/katrin_kerem_kutsekoda_ee/IQBOlMXSQtvhTZgs07ciAVsCAXxncygdWJXIXl6eGhNtoYg?e=vGOchc</t>
    </r>
  </si>
  <si>
    <r>
      <t>2026. aastal tegutseb neli EPALE saadikut, kelle vahel on jagatud erinevad rollid ja ülesanded seoses EPALE keskkonnas sisu loomise, kaastoimetamise, tõlkimise ja levitamisega. 2026. aasta alguses lõppes EPALE keskuse koostöö saadik Katre Saviga, kes juhtis seni raadiosaadet „Õppetund“. Tema asemele asus saadet juhtima Äripäeva värvatud saatejuht Helen Lükepak. Täpsem teave saadikute töö tulemuste kohta:</t>
    </r>
    <r>
      <rPr>
        <sz val="11"/>
        <color theme="4"/>
        <rFont val="Aptos Narrow"/>
        <family val="2"/>
        <scheme val="minor"/>
      </rPr>
      <t xml:space="preserve"> https://kutsekodasa-my.sharepoint.com/:w:/g/personal/katrin_kerem_kutsekoda_ee/IQAqAmdQQz8dSp5cAHOmSUUfAV1XrFAEQcq3ZyJzDn33D3Y?e=3FUVPk</t>
    </r>
  </si>
  <si>
    <t>Eesti omaosalus</t>
  </si>
  <si>
    <t xml:space="preserve">XI koolitajate mittekonverents toimus plaanipäraselt, selle korraldamisse oli lisaks EPALE keskusele 7 koolitusvaldkonna katusorganisatsiooni, kaasatud oli ka HTM täiskasvanuhariduse valdkond, tänu millele oli kaasatud osalejate arv ja sihtrühma suurus senistest suurimad.
EPALE keskuse esindaja osales ETKA Andrase ja HTM korraldatud aasta koolitaja ja aasta õppijasõbraliku tööandja konkursi komisjonides. Osaleti kõikidel HAKA koostöökoja kohtumistel ja täiskasvanuhariduse nõukogu kohtumisel. EPALE keskuse esindaja võttis osa täiskasvanute koolitaja kutsestandardite uuendamis töörühmas, vedades eest ka kahe kaasamisseminari korraldamise. 
</t>
  </si>
  <si>
    <t>Euroopa Komisjon</t>
  </si>
  <si>
    <r>
      <t xml:space="preserve">Euroopa Komisjoni eestvedamisel on CSSi poolt sõnastatud 2026. aasta EPALE fookusteema. Sellest lähtuvalt luuakse sisu, korraldatakse sündmusi ning kaasatakse uusi sihtrühmi. Fookusteema on „Oskused kvaliteetseks tööks ja eluks“.. </t>
    </r>
    <r>
      <rPr>
        <sz val="11"/>
        <color theme="4"/>
        <rFont val="Aptos Narrow"/>
        <family val="2"/>
        <scheme val="minor"/>
      </rPr>
      <t>https://epale.ec.europa.eu/et/blog/epale-2025-aasta-fookusteemad-kujundame-taiskasvanuhariduse-tulevikku</t>
    </r>
    <r>
      <rPr>
        <sz val="11"/>
        <color theme="1"/>
        <rFont val="Aptos Narrow"/>
        <scheme val="minor"/>
      </rPr>
      <t xml:space="preserve"> Vastavateemalist sisu avaldatakse eesti keeles ja tõlgitakse inglisekeelset sisu: blogipostitusi, uudiseid, sündmusi ja ressursse. Eestis aktuaalsete teemade kajastamiseks osaleb EPALE esindaja HAKA juurde loodud täienduskoolituse koostöökojas, tehakse koostööd valdkondlike katusorganisatsioonidega ja toimub pidev HTM, Kutsekoja jm organisatsioonide meediakanalite monitooring.  Täpsem ülevaade EPALE avaldatud ja toimetatud sisust: </t>
    </r>
    <r>
      <rPr>
        <sz val="11"/>
        <color theme="4"/>
        <rFont val="Aptos Narrow"/>
        <family val="2"/>
        <scheme val="minor"/>
      </rPr>
      <t xml:space="preserve">https://kutsekodasa-my.sharepoint.com/:x:/g/personal/katrin_kerem_kutsekoda_ee/IQBOlMXSQtvhTZgs07ciAVsCAQFpwDLQX2doNUsCx0p22Uw?e=qnhoQi </t>
    </r>
    <r>
      <rPr>
        <sz val="11"/>
        <color theme="1"/>
        <rFont val="Aptos Narrow"/>
        <scheme val="minor"/>
      </rPr>
      <t xml:space="preserve"> Teemasid on kajastatud ka raadisaates Õppetund. </t>
    </r>
  </si>
  <si>
    <r>
      <t>Kokku on EPALE Eesti keskuse ja Eesti kasutajate poolt loodud ning toimetatud 532 sisupostitust. Nende seas EPALE keskus: 64, EPALE saadikud: 333 ja tavakasutajad: 135. Enim on lisatud kalendrisündmusi, nendele järgnevad uudised ning blogipostitused. Täpsem ülevaade EPALE avaldatud ja toimetatud sisust:</t>
    </r>
    <r>
      <rPr>
        <sz val="11"/>
        <color theme="4"/>
        <rFont val="Aptos Narrow"/>
        <family val="2"/>
        <scheme val="minor"/>
      </rPr>
      <t xml:space="preserve"> https://kutsekodasa-my.sharepoint.com/:x:/g/personal/katrin_kerem_kutsekoda_ee/IQBOlMXSQtvhTZgs07ciAVsCAQFpwDLQX2doNUsCx0p22Uw?e=qnhoQi</t>
    </r>
  </si>
  <si>
    <t xml:space="preserve">Teostatud on blogipostituste, maandumislehtede, uudiskirjade ja EPALE keskkonna menüütekstide tõlked. Info Kogukonna lugude algatuse kohta on tõlgitud ja levitatud, sama on tehtud ka Kogukonnakonverentsi puhul. Tagasiside nende algatuste kavandamise etapil on Eesti poolt edastatud veebikohtumiste käigus. EPALE keskuste veebikohtumiste ja konverentsi raames on edastatud hulk ettepanekuid ja tagasisidet platvormi arendamiseks, millest suurem osa on töösse võetud. </t>
  </si>
  <si>
    <r>
      <t>EPALE Eesti keskuse esindaja osales viiel NSS-CSS veebikohtumisel ja ühel NSS konverentsil. Lisaks tehti ka mitmepoolset koostööd teiste keskustega. Täpsem teave võrgustikus osalemise kohta:</t>
    </r>
    <r>
      <rPr>
        <sz val="11"/>
        <color theme="4"/>
        <rFont val="Aptos Narrow"/>
        <family val="2"/>
        <scheme val="minor"/>
      </rPr>
      <t xml:space="preserve"> https://kutsekodasa-my.sharepoint.com/:w:/g/personal/katrin_kerem_kutsekoda_ee/IQAqAmdQQz8dSp5cAHOmSUUfAV1XrFAEQcq3ZyJzDn33D3Y?e=3FUVPk</t>
    </r>
  </si>
  <si>
    <t>Europass/NCP</t>
  </si>
  <si>
    <t>Oskuste ja kvalifikatsioonidega seotud Euroopa Liidu initsiatiivide elluviimine</t>
  </si>
  <si>
    <r>
      <rPr>
        <sz val="11"/>
        <color rgb="FF000000"/>
        <rFont val="Calibri"/>
      </rPr>
      <t xml:space="preserve">Korraldatud on kaks Europassi kommikut </t>
    </r>
    <r>
      <rPr>
        <sz val="11"/>
        <color rgb="FF0070C0"/>
        <rFont val="Calibri"/>
      </rPr>
      <t>https://kutsekoda.ee/europassi-kommikud</t>
    </r>
    <r>
      <rPr>
        <sz val="11"/>
        <color rgb="FF000000"/>
        <rFont val="Calibri"/>
      </rPr>
      <t xml:space="preserve">/:
02.02. 2026 "VÕTA võtmes edasi – uuringutulemused ja tulevikusuunad" ning 
09.04.2026 "Hiiglaste õlgadel edasi – haridusportaali ja kutseregistri uuendused."
10.02.2026 toimus veebikonsultatsioon OÜ Puhastusekspert koolituskeskuse töötajatele Europass EDCI kasutusele võtmise osas – kuidas sisestada õppimise andmeid ning kuidas väljastada e-tunnistus.
Esimesel poolaastal juhendmaterjale ei tõlgitud, kuid kutsesüsteemi sihtrühmadele vahendati Euroopa Komisjoni küsimustik kutsetunnistuse lisa olulisuse kohta: </t>
    </r>
    <r>
      <rPr>
        <sz val="11"/>
        <color rgb="FF0070C0"/>
        <rFont val="Calibri"/>
      </rPr>
      <t>https://kutsekoda.ee/aita-parandada-europassi-kutsetunnistuse-lisa-vasta-luhikesele-kusitlusele/</t>
    </r>
    <r>
      <rPr>
        <sz val="11"/>
        <color rgb="FF000000"/>
        <rFont val="Calibri"/>
      </rPr>
      <t xml:space="preserve"> .
Iga-aastane Baltic EQF NCP-de kohtumine toimus sel aastal Leedus, Kaunases. Sama kohtumise raames tegi Eesti Europassi keskus ettekande Leedu kutsekoolide juhtidele (u 30 inimest) Eesti Kutsesüsteemist.
-SPI algatuse raames vastati koostöös HTM-iga kahele erinevale küsimustikule.
- Panustati teabe ja teavikute jagamisega ANDRASe Erasmus+ K2 rahvusvahelises projektis EUVET-P Policy, mille lõpuüritus toimus Tallinnas 17. juunil.
I poolaastal on osaletud 12 erineval Euroopa KOmsijoni või CEDEFOP-i korraldatud vebianril:
13. jaanuar – Consultation of the National Europass Centres on the Skills Portability initiative
6. veebruar – Euroopa Komisjoni (partnerile Ecorys) uuringu intervjuu (Europass, EQF/NCP, Kutsesüsteem ning Oskuste register), mille eesmärk on oskuste ülekantavuse algatuse (SPI) mõju hindamine.
10. veebruar -  NEC Webinar –„Overview of Europass releases 1.19 &amp; 1.19.2 and presentation of the Youth Week“
17. veebruar Cedefop interactive online workshop on NQFs
26. veebruar  - asendusliikmena „Europass Advisory Group“ koosolekul osalemine
2. märts  - Europass võrgustiku „Strategy WG meeting“
24. märts  - NEC Webinar: „Results of the User Testing Exercise“
26. märts  - Webinar for EQF stakeholders on international qualification
21. aprill  - NECs Webinar: „Presentation of the Smart CV“
2. juuni  -  NECs Webinar: „Presentation of release 1.20; NEC Survey results; Good practices from NEC North Macedonia and NEC Ukraine“
4. juuni  - Joint Meeting of the EQF Advisory Group (EQF-AG) and EQF National Coordination Points (EQF-NCPs)</t>
    </r>
  </si>
  <si>
    <r>
      <rPr>
        <sz val="11"/>
        <color rgb="FF000000"/>
        <rFont val="Calibri"/>
      </rPr>
      <t xml:space="preserve">KT lisasid vormistame vastavalt nõudlusele, 2026 aastal on koostatud 4 kutsetunnistuse lisa. 
2026 aasta I poolaastal on Europassi Keskuses registreeritud 596 õpirände tunnistust. Kui palju on kasutatud testimisel olevat Erasmus+ Beneficiary Modeli rakendust, andmed puuduvad.
Kutsekvalifikatsioone, kutse taset ja erinevate registrite toimimist (Sh EHIS, MTR, Tervishoiutöötajate register) puudutavtele küsimustele vastatakse kirja ja telefoni teel igapäevaselt. Vajadusel suunatakse kiri või kõne vastavale ametkonnale edasi. Reeglina tõukuvad küsimused arusaamatusest, miks kutseõppe lõputunnistus, mida peetakse ühtlasi kutsetunnistuseks, või kõrgkooli lõputunnistus, mille on peal EKR ja EQF tase, ei ole kutseregistris. Samuti põhjustab segadust erisus kutse ja erinevate litsentside/pädevustunnistuste vahel. 2026 aastal on lisandunud elektrikute ja elektriinseneride päringud seoses elektriala pädevustunnistuste asendamisega kutsetunnistustega. Päringutele vastamise hõlbustamiseks lisati elektriala enamlevinud küsimused Kutsekoja veebilehe KKK-sse: </t>
    </r>
    <r>
      <rPr>
        <sz val="11"/>
        <color rgb="FF0070C0"/>
        <rFont val="Calibri"/>
      </rPr>
      <t>https://kutsekoda.ee/kkk-2/</t>
    </r>
    <r>
      <rPr>
        <sz val="11"/>
        <color rgb="FF000000"/>
        <rFont val="Calibri"/>
      </rPr>
      <t xml:space="preserve"> . </t>
    </r>
  </si>
  <si>
    <t>Kutsestandardite ja kutse andjate andmete avaldamine 1 kord kuus QDR2 portaalis.</t>
  </si>
  <si>
    <t>HTM-i eestvedamisel on Haridusportaal lõputunnistuste ja -diplomite digitaliseerimisega jõudsalt edasi liikunud, kuid Europassi portaaliga ühendamine on endiselt tehniliste tõrgete taga.</t>
  </si>
  <si>
    <r>
      <t xml:space="preserve">Loodud on x-tee andmevahetuste raporti arendus, mille tulemusena tekib ülevaade, kui paljusid kutse(tunnistuse) omanikke teavitatakse Europassi ja kvalifikatsiooniraamistiku võimalustest. 2026. I PA on teavituse saanud </t>
    </r>
    <r>
      <rPr>
        <b/>
        <sz val="11"/>
        <rFont val="Calibri"/>
        <family val="2"/>
        <charset val="186"/>
      </rPr>
      <t>13 025</t>
    </r>
    <r>
      <rPr>
        <sz val="11"/>
        <rFont val="Calibri"/>
        <family val="2"/>
        <charset val="186"/>
      </rPr>
      <t xml:space="preserve"> kutse, sh osakutsetunnistuse ja esmase kutse omanikku.</t>
    </r>
  </si>
  <si>
    <t>Partnervõrgustike sündmustel osalemine ning ja õppe- ja teavitusmaterjalide uuendamine on kirjeldatud punktis 1.
Sotsiaalmeedia kampaaniat kokkuhoiu eesmärgi ja inflatsiooni koosmõjul 2026. aastal ei korraldata. 
Teavitustegevustes ehk kommunikatsiooniplaani täitmisel keskendutakse peamiste toodete ehk Europassi kommikute, artiklite ja Euroopa Komisjoni üleskutsete jagamisel oma kanalites sõnumi levitamisele. Peamised kanalid on Kutsekoja koduleht, Kutsekoja FaceBook ja Youtube, Kutsekoja uudiskiri, Europassi uudiskiri ning partnerite uudiskirjad.
Õppe- ja teavitusmaterjalide osas analüüsiti mitme erineva AI vahendi võimekust luua nt. raadiosaate laadseid vestlusi, argumenteeritud analüüse ja graafilisi videoid Europassi ja Kvalifikatsiooniraamistiku teemal. Igal töövahendil oli siiski veel eesti keelse teksti edastamisel mingi puudujääk – kummaline aktsent või tõlke- ja trükivead.
Seoses mitme olulise seaduse muutumisega esimesel poolaastal (nt. turva, elektri ja iluteeninduse valdkonnas) uuendasid Kutsesüsteemi koordinaatorid reguleeritud ja osaliselt reguleeritud kutsete tabelites andmeid. Uued tabelid laetakse Kutsekoja kodulehele üles augustis.</t>
  </si>
  <si>
    <r>
      <rPr>
        <sz val="11"/>
        <rFont val="Calibri"/>
        <family val="2"/>
        <charset val="186"/>
      </rPr>
      <t xml:space="preserve">Hankepartner Vestifex OÜ koolitajad (6 Europassi Tarka) viisid 2026 I pa läbi </t>
    </r>
    <r>
      <rPr>
        <b/>
        <sz val="11"/>
        <rFont val="Calibri"/>
        <family val="2"/>
        <charset val="186"/>
      </rPr>
      <t>28</t>
    </r>
    <r>
      <rPr>
        <sz val="11"/>
        <rFont val="Calibri"/>
        <family val="2"/>
        <charset val="186"/>
      </rPr>
      <t xml:space="preserve"> koolitust kokku </t>
    </r>
    <r>
      <rPr>
        <b/>
        <sz val="11"/>
        <rFont val="Calibri"/>
        <family val="2"/>
        <charset val="186"/>
      </rPr>
      <t>433</t>
    </r>
    <r>
      <rPr>
        <sz val="11"/>
        <rFont val="Calibri"/>
        <family val="2"/>
        <charset val="186"/>
      </rPr>
      <t xml:space="preserve"> õpilasele.</t>
    </r>
  </si>
  <si>
    <t>14.01.2026 toimus õppeaasta 2025/26 läbi viidud e-kursuse lõpuseminar. Kursuse kolmest veebiloengust 1 on töörände, kvalifikatsioonide (ja nende tunnustamise) ning Europassi teemaline. I poolaastal valmistatakse ette 1. septembril algavat uut kursust. Kursustel osaleb keskmiselt 20 üliõpilast aastas.</t>
  </si>
  <si>
    <r>
      <rPr>
        <sz val="11"/>
        <color rgb="FF000000"/>
        <rFont val="Calibri"/>
      </rPr>
      <t>Loodud on kaks Europassi ja Kvalifikatsiooniraamistiku küsimustele vastavat ning neil teemadel arutlevat juturobotit, vastavalt Gemini ja ChatGPT keskkonnas. Juturobotid on kättesaadavad Kutsekoja veebilehe Europassi ja Kvalifikatsiooniraamistiku alamlehtedel:</t>
    </r>
    <r>
      <rPr>
        <sz val="13"/>
        <color rgb="FF2F5496"/>
        <rFont val="Calibri Light"/>
      </rPr>
      <t xml:space="preserve"> </t>
    </r>
    <r>
      <rPr>
        <sz val="11"/>
        <color rgb="FF2F5496"/>
        <rFont val="Calibri"/>
      </rPr>
      <t>https://kutsekoda.ee/europassi-keskus/</t>
    </r>
    <r>
      <rPr>
        <sz val="11"/>
        <color rgb="FF000000"/>
        <rFont val="Calibri"/>
      </rPr>
      <t xml:space="preserve"> , </t>
    </r>
    <r>
      <rPr>
        <sz val="11"/>
        <color rgb="FF2F5496"/>
        <rFont val="Calibri"/>
      </rPr>
      <t>https://kutsekoda.ee/eesti-kvalifikatsiooniraamistik/</t>
    </r>
    <r>
      <rPr>
        <sz val="11"/>
        <color rgb="FF000000"/>
        <rFont val="Calibri"/>
      </rPr>
      <t xml:space="preserve"> . Juturobotite tutvustamiseks kirjutati ka artikkel veebilehele: </t>
    </r>
    <r>
      <rPr>
        <sz val="11"/>
        <color rgb="FF2F5496"/>
        <rFont val="Calibri"/>
      </rPr>
      <t>https://kutsekoda.ee/europassi-tehisaru-selgitav-ja-toetav-digipartner/</t>
    </r>
    <r>
      <rPr>
        <sz val="11"/>
        <color rgb="FF000000"/>
        <rFont val="Calibri"/>
      </rPr>
      <t xml:space="preserve"> .</t>
    </r>
  </si>
  <si>
    <t>EK projektid kokku</t>
  </si>
  <si>
    <t>sh projektide Eesti omaosalus</t>
  </si>
  <si>
    <t>Riigieelarve kokku</t>
  </si>
  <si>
    <t>ESF projekt Kutsesüsteemi reform</t>
  </si>
  <si>
    <t>TAT tegevus</t>
  </si>
  <si>
    <t>OSKA</t>
  </si>
  <si>
    <t xml:space="preserve">1.OSKA </t>
  </si>
  <si>
    <r>
      <rPr>
        <sz val="11"/>
        <color rgb="FF000000"/>
        <rFont val="Aptos Narrow"/>
        <scheme val="minor"/>
      </rPr>
      <t xml:space="preserve">OSKA ja Oskuste Kompassi tiimide koostöös on loodud esimene versioon ühtlustatud ametite taksonoomiast, mis on seostatud Ametite Klassifikaatoriga ning rahuldab OSKA ning Oskuste Kompassi vajadusi. Ametite taksonoomia jagab kõik Ametite Klassifikaatori ametid (kuni kõige detailsema, 5. tasemeni) 23 töövaldkonda ning enam kui 130 ametialagruppi. Loodud ametite taksonoomia on 4.tasandiline. Ülevaade taksonoomiast 3.7.2026 seisuga lisatud: "Ametite-grupeerimine-0307": </t>
    </r>
    <r>
      <rPr>
        <sz val="11"/>
        <color rgb="FF156082"/>
        <rFont val="Aptos Narrow"/>
        <scheme val="minor"/>
      </rPr>
      <t>https://kutsekodasa-my.sharepoint.com/:u:/g/personal/katrin_kerem_kutsekoda_ee/IQD4e15zHvIFS6CujfB76NhBASFT4jG_3uk_d1D_W5fWv10?e=JDkZwk</t>
    </r>
  </si>
  <si>
    <r>
      <rPr>
        <sz val="11"/>
        <color rgb="FF000000"/>
        <rFont val="Aptos Narrow"/>
        <scheme val="minor"/>
      </rPr>
      <t>2026. aasta I p.a toimus 2 koordinatsioonikogu istungit. 
- 22.01.2026 istung:</t>
    </r>
    <r>
      <rPr>
        <sz val="11"/>
        <color rgb="FF156082"/>
        <rFont val="Aptos Narrow"/>
        <scheme val="minor"/>
      </rPr>
      <t xml:space="preserve"> https://oska.kutsekoda.ee/wp-content/uploads/2026/08/42_28.01.2026_koordinatsioonikogu-protokoll.pdf
</t>
    </r>
    <r>
      <rPr>
        <sz val="11"/>
        <color rgb="FF000000"/>
        <rFont val="Aptos Narrow"/>
        <scheme val="minor"/>
      </rPr>
      <t xml:space="preserve">- 28.04.2026 istung: </t>
    </r>
    <r>
      <rPr>
        <sz val="11"/>
        <color rgb="FF156082"/>
        <rFont val="Aptos Narrow"/>
        <scheme val="minor"/>
      </rPr>
      <t>https://oska.kutsekoda.ee/wp-content/uploads/2026/05/43_28.04.2026_koordinatsioonikogu-protokoll.pdf</t>
    </r>
  </si>
  <si>
    <r>
      <rPr>
        <sz val="11"/>
        <color rgb="FF000000"/>
        <rFont val="Aptos Narrow"/>
        <scheme val="minor"/>
      </rPr>
      <t>2026 aasta kevadel koguti tagasisidet OSKA masina-, metalli- ja elektroonikatööstus valdkonna uuringu ettepanekute elluviijatelt. Küsitluse eesmärk oli välja selgitada, millised tegurid ettepanekute elluviimist soodustavad või takistavad. OSKA meeskond vaatas kitsaskohtade leevendamiseks tehtud ettepanekud ja koondatud tagasiside üle ning koostas selle alusel OSKA seirearuande:</t>
    </r>
    <r>
      <rPr>
        <sz val="11"/>
        <color rgb="FF156082"/>
        <rFont val="Aptos Narrow"/>
        <scheme val="minor"/>
      </rPr>
      <t xml:space="preserve"> https://uuringud.oska.kutsekoda.ee/uuringud/metalli-ja-masinatoostus-seire
</t>
    </r>
    <r>
      <rPr>
        <sz val="11"/>
        <color rgb="FF000000"/>
        <rFont val="Aptos Narrow"/>
        <scheme val="minor"/>
      </rPr>
      <t>OSKA trükitööstuse alavaldkonnas valmis uuring:</t>
    </r>
    <r>
      <rPr>
        <sz val="11"/>
        <color rgb="FF156082"/>
        <rFont val="Aptos Narrow"/>
        <scheme val="minor"/>
      </rPr>
      <t xml:space="preserve"> https://uuringud.oska.kutsekoda.ee/uuringud/trukitoostus
</t>
    </r>
    <r>
      <rPr>
        <sz val="11"/>
        <color rgb="FF000000"/>
        <rFont val="Aptos Narrow"/>
        <scheme val="minor"/>
      </rPr>
      <t>OSKA ettevõtlussektori uurimis- ja arendustöötajate uuringu seireküsitlus on läbi viidud ja tagasiside kogutud. Seirearuanne valmib  2026 II p.a
Valminud on veebipõhine ettepanekute seire näidikulaud:</t>
    </r>
    <r>
      <rPr>
        <sz val="11"/>
        <color rgb="FF156082"/>
        <rFont val="Aptos Narrow"/>
        <scheme val="minor"/>
      </rPr>
      <t xml:space="preserve"> https://seire.kutsekoda.ee/ </t>
    </r>
    <r>
      <rPr>
        <sz val="11"/>
        <color rgb="FF000000"/>
        <rFont val="Aptos Narrow"/>
        <scheme val="minor"/>
      </rPr>
      <t xml:space="preserve">  
</t>
    </r>
  </si>
  <si>
    <r>
      <rPr>
        <sz val="11"/>
        <color rgb="FF000000"/>
        <rFont val="Aptos Narrow"/>
        <scheme val="minor"/>
      </rPr>
      <t xml:space="preserve">Üldprognoosi koostamiseks toimusid I poolaastal OSKA andmemudeli arendustööd: hõive ja põhitöökoha määratlemine; palga arvutamine; ametialagruppide uuendamine; hõivekasvu hinnangute kandmine andmemudelisse ning selle imputeerimise metoodika arendamine.
28.4 Koordinatsoonikogu koosolekul arutati ning kinnitati üldrpgnoosi fookusteema, mis keskendub küsimustele: Millist tööjõudu eeldab ja vajab tulevikumajandus? Millistele eeldustele tuginevalt prognoosida tööjõu haridusliku ettevalmistuse struktuuri? (esitlus "OSKA üldprognoosi fookusteemad": </t>
    </r>
    <r>
      <rPr>
        <sz val="11"/>
        <color rgb="FF156082"/>
        <rFont val="Aptos Narrow"/>
        <scheme val="minor"/>
      </rPr>
      <t>https://kutsekodasa-my.sharepoint.com/:b:/g/personal/katrin_kerem_kutsekoda_ee/IQC1ufPCOBkfTrY7qVtX0mWEATJr4rtu-doZzSg19rmBqW8?e=L2RvDw</t>
    </r>
  </si>
  <si>
    <r>
      <t>I poolaastal valmis ning kinnitati koordinatsioonikogus 3 uuringut koos asjakohaste ettepanekutega tööjõu ja oskuste vajaduse rahuldamiseks: Energeetika; Rõiva- ja tekstiilitööstus; Trükitööstus. 
Uuringute lõppmaterjalid on avaldatud OSKA uuringute veebis</t>
    </r>
    <r>
      <rPr>
        <sz val="11"/>
        <color theme="4"/>
        <rFont val="Aptos Narrow"/>
        <family val="2"/>
        <scheme val="minor"/>
      </rPr>
      <t xml:space="preserve"> https://uuringud.oska.kutsekoda.ee/</t>
    </r>
  </si>
  <si>
    <t xml:space="preserve">Nii oska.kutsekoda.ee kui ka uuringud.oska.kutsekoda.ee veebilehti hoitakse pidevalt ajakohasena. Uuringute lehele lisati I pa kuue uue uuringu (sh seireuuringu) materjalid. Uuringutele on koostatud teemalehed ja lühivideod, mis annavad peamistest tulemustest kiire ülevaate. Uuringutulemuste tutvustamiseks viidi läbi veebipõhised infotunnid.
Uuringute ilmumisest teavitati ajakirjandust (pressiteated), meediakanalitele anti täiendavaid intervjuusid. </t>
  </si>
  <si>
    <t>OsKus loomine</t>
  </si>
  <si>
    <t>Kutsesüsteemi arendamine ja õigusraamistiku muutmine</t>
  </si>
  <si>
    <t xml:space="preserve">2. Tervikliku oskuste  süsteemi OsKuS loomine </t>
  </si>
  <si>
    <r>
      <rPr>
        <sz val="11"/>
        <color rgb="FF000000"/>
        <rFont val="Aptos Narrow"/>
        <scheme val="minor"/>
      </rPr>
      <t>Oskuste süsteemi metoodika viimane uuendatud versioon asub siin:</t>
    </r>
    <r>
      <rPr>
        <sz val="11"/>
        <color rgb="FF156082"/>
        <rFont val="Aptos Narrow"/>
        <scheme val="minor"/>
      </rPr>
      <t xml:space="preserve"> https://oskused.ee/metoodika
</t>
    </r>
    <r>
      <rPr>
        <sz val="11"/>
        <color rgb="FF000000"/>
        <rFont val="Aptos Narrow"/>
        <scheme val="minor"/>
      </rPr>
      <t>Oskuste Kompassi korduma kippuvate küsimuste rubriigi uuendatud versioon asub siin:</t>
    </r>
    <r>
      <rPr>
        <sz val="11"/>
        <color rgb="FF156082"/>
        <rFont val="Aptos Narrow"/>
        <scheme val="minor"/>
      </rPr>
      <t xml:space="preserve"> https://oskused.ee/tutvustus</t>
    </r>
  </si>
  <si>
    <r>
      <rPr>
        <sz val="11"/>
        <color rgb="FF000000"/>
        <rFont val="Aptos Narrow"/>
        <scheme val="minor"/>
      </rPr>
      <t>Eesti oskuste registris on kirjeldatud 4888 oskust (</t>
    </r>
    <r>
      <rPr>
        <sz val="11"/>
        <color rgb="FF156082"/>
        <rFont val="Aptos Narrow"/>
        <scheme val="minor"/>
      </rPr>
      <t>https://oskused.ee/oskused</t>
    </r>
    <r>
      <rPr>
        <sz val="11"/>
        <color rgb="FF000000"/>
        <rFont val="Aptos Narrow"/>
        <scheme val="minor"/>
      </rPr>
      <t>).</t>
    </r>
  </si>
  <si>
    <r>
      <rPr>
        <sz val="11"/>
        <color rgb="FF000000"/>
        <rFont val="Aptos Narrow"/>
        <scheme val="minor"/>
      </rPr>
      <t>I poolaastal  katsetasid töörühmad "Kompetentsiprofiilide välja töötamise metoodikat" ver 1.0, koguti tagasisidet, mis analüüsiti ja saadi sisend ver. 1.0 täiendamiseks.
"Kompetentsiprofiilide väljatöötamise metoodikat" tutvustati  23.01 toimunud seminaril (osalejad 80).  "Kompetentsiraamistikku" tutvustav esitlus on avalikustatud Kutsekoja veebilehel</t>
    </r>
    <r>
      <rPr>
        <sz val="11"/>
        <color rgb="FF156082"/>
        <rFont val="Aptos Narrow"/>
        <scheme val="minor"/>
      </rPr>
      <t xml:space="preserve"> https://kutsekoda.ee/kompetentsuse-mudel/
</t>
    </r>
    <r>
      <rPr>
        <sz val="11"/>
        <color rgb="FF000000"/>
        <rFont val="Aptos Narrow"/>
        <scheme val="minor"/>
      </rPr>
      <t>Kompetentsiprofiili digilahenduse väljatöötamiseks alustati detailanalüüsi koostamist veebiarendaja poolt.</t>
    </r>
  </si>
  <si>
    <r>
      <rPr>
        <sz val="11"/>
        <color rgb="FF000000"/>
        <rFont val="Calibri"/>
      </rPr>
      <t xml:space="preserve">I poolaastal valmis kokku 4 valdkonna kompetentsiraamistiku (VKR) pilootversiooni, sh 4 VKR seletuskirja ja 10 ameti kompetentsiprofiili (AKP) pilootversiooni.  Materjal asub kaustas  VKR ja AKP: </t>
    </r>
    <r>
      <rPr>
        <sz val="11"/>
        <color rgb="FF156082"/>
        <rFont val="Calibri"/>
      </rPr>
      <t xml:space="preserve">https://kutsekodasa-my.sharepoint.com/:f:/g/personal/katrin_kerem_kutsekoda_ee/IgDmx7g337mfQ6UQ_KuEe7ITAWo7XfCWtN1s3cLzR45kss8?e=8YE8NI
</t>
    </r>
    <r>
      <rPr>
        <sz val="11"/>
        <color rgb="FF000000"/>
        <rFont val="Calibri"/>
      </rPr>
      <t xml:space="preserve">2026.aasta I poolaastal valideeriti kompetentsiprofiilide metoodika versiooni 1.0 sotsiaalvaldkonnas. Töö käigus koostati 13 sotsiaalvaldkonna ameti kompetentsiprofiili pilootversiooni  ning koguti tagasisidet metoodika rakendatavuse kohta. </t>
    </r>
  </si>
  <si>
    <r>
      <rPr>
        <sz val="11"/>
        <color rgb="FF000000"/>
        <rFont val="Aptos Narrow"/>
        <scheme val="minor"/>
      </rPr>
      <t>Digitaliseeriti ja avalikustati Kutsekoja veebilehel juhendmaterjal " Kompetentside hindamine kutse andmisel". Juhendmaterjal käsitleb kutse andmise kontekstis kompetentside hindamise põhimõtteid, hindamisprotsessi, osapooli ja nende rolle, hindamisjuhendi koostamist, hindamismeetodite valikut ja rakendamist, VÕTA-likku mõtteviisi ning hindaja kompetentse. Materjal toetab oskuste vastavushindamise ja tunnustamise aluspõhimõtete rakendamist kutse andmisel. Vt:</t>
    </r>
    <r>
      <rPr>
        <sz val="11"/>
        <color rgb="FF156082"/>
        <rFont val="Aptos Narrow"/>
        <scheme val="minor"/>
      </rPr>
      <t xml:space="preserve"> https://kutsekoda.ee/kompetentside-hindamine/#/lessons/P7gdMw6pubGYTbmxJBLUaBhkfJxRCt2q</t>
    </r>
  </si>
  <si>
    <r>
      <t>Analüüsiti ametite klassifikaatorit (ISCO), sh riiklikku (5.) tasandit, ning seoti sealsed koodid Oskuste Kompassi teenuskeskkonnas planeeritava raamistikuga. Selle tulemusel koostati olemasolevate ja kirjeldusplaani võetavate ametite 3-tasandiline struktuur, mis lähendab OSKA uuringuvaldkondade ja Oskuste Kompassi töövaldkondade piirid ning võimaldab seeläbi Oskuste Kompassi ametite vaates kuvada senisest täpsemaid statistilisi andmeid.
Ametite kirjelduste juures (</t>
    </r>
    <r>
      <rPr>
        <sz val="11"/>
        <color theme="4"/>
        <rFont val="Aptos Narrow"/>
        <family val="2"/>
        <scheme val="minor"/>
      </rPr>
      <t>https://oskused.ee/ametid</t>
    </r>
    <r>
      <rPr>
        <sz val="11"/>
        <rFont val="Aptos Narrow"/>
        <scheme val="minor"/>
      </rPr>
      <t>) on uuendatud õppimisvõimalused, sh on lisaks tasemeõppe õppekavadele viited ka mikrokvalifikatsioonidele.</t>
    </r>
  </si>
  <si>
    <r>
      <rPr>
        <sz val="11"/>
        <color rgb="FF000000"/>
        <rFont val="Aptos"/>
      </rPr>
      <t xml:space="preserve">Kutse andjate kvaliteedi tõstmiseks viidi läbi kolm infotundi: „Kompetentside hindamise juhendmaterjal“, „Mida räägivad meile 2025. aasta tegevusaruanded“, „Kutseõppe lõpetajate 2025. aasta kutseeksamite tulemuste analüüs“. Täpsemalt Lisade kaustas failis „Kutsesüsteemi aruanne 2026, Ipa“: </t>
    </r>
    <r>
      <rPr>
        <sz val="11"/>
        <color rgb="FF156082"/>
        <rFont val="Aptos"/>
      </rPr>
      <t xml:space="preserve"> https://kutsekodasa-my.sharepoint.com/:w:/g/personal/katrin_kerem_kutsekoda_ee/IQDSeW-877yTTLyS6Dgh15QcAeVUNczooi8Iri0adYF8gLk?e=HR2PQl</t>
    </r>
  </si>
  <si>
    <r>
      <rPr>
        <sz val="11"/>
        <color rgb="FF000000"/>
        <rFont val="Aptos Narrow"/>
        <scheme val="minor"/>
      </rPr>
      <t xml:space="preserve">I poolaastal koostati seitse  uut videoõppematerjali, mis on koondatud Youtube´i esitusloendisse: </t>
    </r>
    <r>
      <rPr>
        <sz val="11"/>
        <color rgb="FF156082"/>
        <rFont val="Aptos Narrow"/>
        <scheme val="minor"/>
      </rPr>
      <t xml:space="preserve">https://www.youtube.com/watch?v=uL1TYNr6zac&amp;list=PLATkKhv1SYWkVb0vHwI_ryJ6-7cHYCDj9 
</t>
    </r>
    <r>
      <rPr>
        <sz val="11"/>
        <color rgb="FF000000"/>
        <rFont val="Aptos Narrow"/>
        <scheme val="minor"/>
      </rPr>
      <t xml:space="preserve">Sh koostati neli õppevideot juhendmaterjali "Kompetentside tegevusnäitajate sõnastamine. Põhimõtted ja metoodika."
1) „Mis on tegevusnäitajad?“
2) „Tegevusnäitajate kvaliteet ja ajakohasus“
3) „Kuidas sõnastada tegevusnäitaja?“
4) „Hea tegevusnäitaja sõnastamise põhimõtted“
ja kolm uut õppevideot hindamisülesannete koostamise toetamiseks:
5) „Kvaliteetne hindamisülesanne“
6) „Millest alustada ülesande koostamist?“
7) „Milliseid vigu vältida ülesannete koostamisel?“
</t>
    </r>
  </si>
  <si>
    <t xml:space="preserve">Kutsereformiga plaanitavate uuenduste tutvustamiseks on toimunud kohtumised kutsesüsteemi osapooltega, Kutsekoja inimesed on esinenud partnerite kutsel nende üritustel I pa kokku 3745 inimesele (täpsem ülevaade lisade kaustas failis "Esinemiste tabel"), on ilmunud artiklid Kutsekoja veebis. </t>
  </si>
  <si>
    <t>Teavitamiseks kasutatakse erinevaid Kutsekoja kanaleid: uudised ja bännerid kutsekoda.ee lehel, uudiskirjad, seminarid, e-mailid ja ka esinemised üritustel.
Täpsem ülevaade lisade kaustas failides  "Ipa kommunikatsiooni aruanne", "Veebide statistika" ja "Esinemiste tabel OsKus".</t>
  </si>
  <si>
    <t xml:space="preserve">Uue tervikliku oskuste ja kutsete süsteemi juhtimismudeli väljatöötamiseks analüüsiti kutseala valdkondade, kutsenõukogude ja seniste OSKA eksperdikogude valdkondlikke koosseise ja töötati välja uute valdkondlike eksperdikogude loetelu ning valdkondlikud koosseisud. Lisaks analüüsiti neisse kuuluvaid võimalikke kompetsiraamistikke, mille lõplik loetelu kinnitatakse pärast valideerimist tulevastes VEKides. </t>
  </si>
  <si>
    <t>OsKus digiarendused</t>
  </si>
  <si>
    <t>Digiarendused</t>
  </si>
  <si>
    <t xml:space="preserve">3. OsKuS digiarendused </t>
  </si>
  <si>
    <t>Oskuste infosüsteemi analüüsikeskkonna ja OsKuS süsteemi riigihankedokumendid on ette valmistatud ja hange kuulutatakse välja augustis.</t>
  </si>
  <si>
    <t>Oskuste süsteemi teenuskeskkonna esimene versioon on avalikult kättesaadav aadressil minu.oskused.ee. Sisseloginud kasutaja saab koostada erinevaid soovitusmootoreid kasutades oma personaalse oskusprofiili ja seda välja jagada. Lisaks on teenuskeskonnas uuendatud ametisoovitaja ja ametite võrdlemise tööriist personaalse kasutaja vajadustest lähtuvalt. Alustatud on tõenduspõhise portfoolio disainitöödega. Oskuste registri spetsialistide AI-töölaua arendusega on planeeritud jätkata II poolaastal.</t>
  </si>
  <si>
    <t>Töömaailma kutsetaotluskeskkond on kutse andjatele avatud. Selle kasutamiseks läbi viidud koolitused on järelvaadatavad ja koostatud juhised kättesaadavad töömaailma kutsetaotluskeskkonnas. Käimas on töömaailma kutsetaotluskeskkonna III etapi arendus ja prototüübi väljatöötamine.</t>
  </si>
  <si>
    <t>Horisontaalsed</t>
  </si>
  <si>
    <t>4. Horisontaalsed tegevused</t>
  </si>
  <si>
    <t>Projekti tegevused viidi ellu vastavalt toetuse andmise tingimustele ja kehtestatud juhenditele ning tegevuse poolaasta eesmärgid on saavutatud.</t>
  </si>
  <si>
    <t>Kaudne kulu ühtse määra alusel</t>
  </si>
  <si>
    <t>ESF kokku</t>
  </si>
  <si>
    <t>Kutsekoda riigieelarve ja ESF  kokku</t>
  </si>
  <si>
    <t>Kogu Kutsekoda koos EK toetustega</t>
  </si>
  <si>
    <t>LISAD</t>
  </si>
  <si>
    <r>
      <t xml:space="preserve">Toimus: 2 kutsenõukogude esimeeste kogu kirjalikku hääletust: 7-13.05.2026, 16-24.04.2026; 29 kutsenõukogu koosolekut, sh 14 korralist ja 15 kirjalikku. </t>
    </r>
    <r>
      <rPr>
        <sz val="11"/>
        <color theme="4"/>
        <rFont val="Aptos Narrow"/>
        <family val="2"/>
        <scheme val="minor"/>
      </rPr>
      <t>Vt lingilt LISAD "Kutsesüsteemi aruanne 2026 I PA"</t>
    </r>
  </si>
  <si>
    <t>Kutsekoja 2026 I pa tegevused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</si>
</sst>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4" x14ac:knownFonts="1">
    <font>
      <sz val="11"/>
      <color theme="1"/>
      <name val="Aptos Narrow"/>
      <family val="2"/>
      <charset val="186"/>
      <scheme val="minor"/>
    </font>
    <font>
      <sz val="11"/>
      <color theme="1"/>
      <name val="Aptos Narrow"/>
      <family val="2"/>
      <charset val="186"/>
      <scheme val="minor"/>
    </font>
    <font>
      <sz val="11"/>
      <color theme="1"/>
      <name val="Aptos Narrow"/>
      <family val="2"/>
      <scheme val="minor"/>
    </font>
    <font>
      <b/>
      <sz val="14"/>
      <color theme="1"/>
      <name val="Aptos Narrow"/>
      <family val="2"/>
      <scheme val="minor"/>
    </font>
    <font>
      <b/>
      <sz val="11"/>
      <color rgb="FF0070C0"/>
      <name val="Aptos Narrow"/>
      <family val="2"/>
      <scheme val="minor"/>
    </font>
    <font>
      <b/>
      <sz val="11"/>
      <name val="Aptos Narrow"/>
      <family val="2"/>
      <scheme val="minor"/>
    </font>
    <font>
      <b/>
      <sz val="11"/>
      <color rgb="FF000000"/>
      <name val="Aptos Narrow"/>
      <family val="2"/>
      <scheme val="minor"/>
    </font>
    <font>
      <b/>
      <sz val="14"/>
      <color theme="4"/>
      <name val="Aptos Narrow"/>
      <family val="2"/>
      <scheme val="minor"/>
    </font>
    <font>
      <sz val="11"/>
      <name val="Aptos Narrow"/>
      <family val="2"/>
      <scheme val="minor"/>
    </font>
    <font>
      <sz val="11"/>
      <color rgb="FF000000"/>
      <name val="Aptos Narrow"/>
      <family val="2"/>
      <scheme val="minor"/>
    </font>
    <font>
      <sz val="11"/>
      <color rgb="FFFF0000"/>
      <name val="Aptos Narrow"/>
      <family val="2"/>
      <scheme val="minor"/>
    </font>
    <font>
      <b/>
      <sz val="12"/>
      <color rgb="FF000000"/>
      <name val="Aptos Narrow"/>
      <family val="2"/>
      <scheme val="minor"/>
    </font>
    <font>
      <b/>
      <sz val="11"/>
      <color theme="1"/>
      <name val="Aptos Narrow"/>
      <family val="2"/>
      <scheme val="minor"/>
    </font>
    <font>
      <sz val="11"/>
      <name val="Calibri"/>
      <family val="2"/>
      <charset val="186"/>
    </font>
    <font>
      <b/>
      <sz val="14"/>
      <color rgb="FF000000"/>
      <name val="Aptos Narrow"/>
      <family val="2"/>
      <scheme val="minor"/>
    </font>
    <font>
      <sz val="11"/>
      <color rgb="FF000000"/>
      <name val="Calibri"/>
    </font>
    <font>
      <sz val="11"/>
      <color rgb="FF000000"/>
      <name val="Aptos Narrow"/>
      <scheme val="minor"/>
    </font>
    <font>
      <sz val="11"/>
      <color theme="1"/>
      <name val="Aptos Narrow"/>
      <scheme val="minor"/>
    </font>
    <font>
      <sz val="11"/>
      <name val="Aptos Narrow"/>
      <scheme val="minor"/>
    </font>
    <font>
      <b/>
      <sz val="11"/>
      <name val="Calibri"/>
      <family val="2"/>
      <charset val="186"/>
    </font>
    <font>
      <u/>
      <sz val="11"/>
      <color theme="10"/>
      <name val="Aptos Narrow"/>
      <family val="2"/>
      <charset val="186"/>
      <scheme val="minor"/>
    </font>
    <font>
      <sz val="11"/>
      <color rgb="FF000000"/>
      <name val="Aptos Narrow"/>
      <charset val="1"/>
    </font>
    <font>
      <sz val="11"/>
      <color rgb="FF0070C0"/>
      <name val="Calibri"/>
    </font>
    <font>
      <sz val="11"/>
      <color theme="1"/>
      <name val="Calibri"/>
    </font>
    <font>
      <sz val="11"/>
      <color theme="4"/>
      <name val="Aptos Narrow"/>
      <family val="2"/>
      <scheme val="minor"/>
    </font>
    <font>
      <sz val="11"/>
      <color rgb="FF156082"/>
      <name val="Aptos Narrow"/>
      <scheme val="minor"/>
    </font>
    <font>
      <sz val="13"/>
      <color rgb="FF2F5496"/>
      <name val="Calibri Light"/>
    </font>
    <font>
      <sz val="11"/>
      <color rgb="FF2F5496"/>
      <name val="Calibri"/>
    </font>
    <font>
      <sz val="11"/>
      <color rgb="FF156082"/>
      <name val="Calibri"/>
    </font>
    <font>
      <sz val="11"/>
      <color rgb="FF000000"/>
      <name val="Aptos"/>
    </font>
    <font>
      <sz val="11"/>
      <color rgb="FF156082"/>
      <name val="Aptos"/>
    </font>
    <font>
      <sz val="11"/>
      <color theme="1"/>
      <name val="Aptos"/>
    </font>
    <font>
      <sz val="11"/>
      <name val="Calibri"/>
    </font>
    <font>
      <b/>
      <u/>
      <sz val="11"/>
      <color theme="10"/>
      <name val="Aptos Narrow"/>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rgb="FFFFFF00"/>
        <bgColor indexed="64"/>
      </patternFill>
    </fill>
  </fills>
  <borders count="36">
    <border>
      <left/>
      <right/>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bottom style="medium">
        <color indexed="64"/>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rgb="FF000000"/>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0" fontId="20" fillId="0" borderId="0" applyNumberFormat="0" applyFill="0" applyBorder="0" applyAlignment="0" applyProtection="0"/>
  </cellStyleXfs>
  <cellXfs count="162">
    <xf numFmtId="0" fontId="0" fillId="0" borderId="0" xfId="0"/>
    <xf numFmtId="0" fontId="2" fillId="0" borderId="0" xfId="0" applyFont="1" applyAlignment="1">
      <alignment vertical="top"/>
    </xf>
    <xf numFmtId="164" fontId="2" fillId="0" borderId="0" xfId="1" applyNumberFormat="1" applyFont="1" applyAlignment="1">
      <alignment vertical="top"/>
    </xf>
    <xf numFmtId="0" fontId="4" fillId="0" borderId="2" xfId="0" applyFont="1" applyBorder="1" applyAlignment="1">
      <alignment horizontal="center" vertical="top" wrapText="1"/>
    </xf>
    <xf numFmtId="0" fontId="5" fillId="0" borderId="1" xfId="0" applyFont="1" applyBorder="1" applyAlignment="1">
      <alignment horizontal="center" vertical="top" wrapText="1"/>
    </xf>
    <xf numFmtId="0" fontId="5" fillId="2" borderId="6" xfId="0" applyFont="1" applyFill="1" applyBorder="1" applyAlignment="1">
      <alignment horizontal="left" vertical="top" wrapText="1"/>
    </xf>
    <xf numFmtId="164" fontId="6" fillId="2" borderId="9" xfId="1" applyNumberFormat="1" applyFont="1" applyFill="1" applyBorder="1" applyAlignment="1">
      <alignment vertical="top" wrapText="1"/>
    </xf>
    <xf numFmtId="0" fontId="8" fillId="2" borderId="10" xfId="0" applyFont="1" applyFill="1" applyBorder="1" applyAlignment="1">
      <alignment horizontal="left" vertical="top" wrapText="1"/>
    </xf>
    <xf numFmtId="164" fontId="9" fillId="2" borderId="11" xfId="1" applyNumberFormat="1" applyFont="1" applyFill="1" applyBorder="1" applyAlignment="1">
      <alignment vertical="top" wrapText="1"/>
    </xf>
    <xf numFmtId="0" fontId="8" fillId="2" borderId="10" xfId="0" applyFont="1" applyFill="1" applyBorder="1" applyAlignment="1">
      <alignment vertical="top" wrapText="1"/>
    </xf>
    <xf numFmtId="0" fontId="8" fillId="2" borderId="11" xfId="0" applyFont="1" applyFill="1" applyBorder="1" applyAlignment="1">
      <alignment vertical="top" wrapText="1"/>
    </xf>
    <xf numFmtId="0" fontId="8" fillId="2" borderId="13" xfId="0" applyFont="1" applyFill="1" applyBorder="1" applyAlignment="1">
      <alignment vertical="top" wrapText="1"/>
    </xf>
    <xf numFmtId="0" fontId="8" fillId="2" borderId="14" xfId="0" applyFont="1" applyFill="1" applyBorder="1" applyAlignment="1">
      <alignment vertical="top" wrapText="1"/>
    </xf>
    <xf numFmtId="0" fontId="5" fillId="0" borderId="2" xfId="0" applyFont="1" applyBorder="1" applyAlignment="1">
      <alignment horizontal="center" vertical="top" wrapText="1"/>
    </xf>
    <xf numFmtId="164" fontId="8" fillId="2" borderId="1" xfId="1" applyNumberFormat="1" applyFont="1" applyFill="1" applyBorder="1" applyAlignment="1">
      <alignment vertical="top" wrapText="1"/>
    </xf>
    <xf numFmtId="164" fontId="8" fillId="2" borderId="17" xfId="1" applyNumberFormat="1" applyFont="1" applyFill="1" applyBorder="1" applyAlignment="1">
      <alignment vertical="top" wrapText="1"/>
    </xf>
    <xf numFmtId="0" fontId="0" fillId="2" borderId="10" xfId="0" applyFill="1" applyBorder="1" applyAlignment="1">
      <alignment vertical="top"/>
    </xf>
    <xf numFmtId="0" fontId="0" fillId="2" borderId="11" xfId="0" applyFill="1" applyBorder="1" applyAlignment="1">
      <alignment vertical="top"/>
    </xf>
    <xf numFmtId="164" fontId="12" fillId="2" borderId="9" xfId="1" applyNumberFormat="1" applyFont="1" applyFill="1" applyBorder="1" applyAlignment="1">
      <alignment vertical="top"/>
    </xf>
    <xf numFmtId="164" fontId="9" fillId="2" borderId="11" xfId="1" applyNumberFormat="1" applyFont="1" applyFill="1" applyBorder="1" applyAlignment="1">
      <alignment horizontal="center" vertical="top" wrapText="1"/>
    </xf>
    <xf numFmtId="164" fontId="0" fillId="2" borderId="11" xfId="0" applyNumberFormat="1" applyFill="1" applyBorder="1" applyAlignment="1">
      <alignment vertical="top"/>
    </xf>
    <xf numFmtId="0" fontId="2" fillId="2" borderId="10" xfId="0" applyFont="1" applyFill="1" applyBorder="1" applyAlignment="1">
      <alignment vertical="top" wrapText="1"/>
    </xf>
    <xf numFmtId="0" fontId="2" fillId="2" borderId="11" xfId="0" applyFont="1" applyFill="1" applyBorder="1" applyAlignment="1">
      <alignment vertical="top" wrapText="1"/>
    </xf>
    <xf numFmtId="0" fontId="2" fillId="2" borderId="13" xfId="0" applyFont="1" applyFill="1" applyBorder="1" applyAlignment="1">
      <alignment vertical="top" wrapText="1"/>
    </xf>
    <xf numFmtId="0" fontId="2" fillId="2" borderId="14" xfId="0" applyFont="1" applyFill="1" applyBorder="1" applyAlignment="1">
      <alignment vertical="top" wrapText="1"/>
    </xf>
    <xf numFmtId="0" fontId="11" fillId="3" borderId="23" xfId="0" applyFont="1" applyFill="1" applyBorder="1" applyAlignment="1">
      <alignment horizontal="center" vertical="center" wrapText="1"/>
    </xf>
    <xf numFmtId="164" fontId="6" fillId="3" borderId="24" xfId="1" applyNumberFormat="1" applyFont="1" applyFill="1" applyBorder="1" applyAlignment="1">
      <alignment vertical="center" wrapText="1"/>
    </xf>
    <xf numFmtId="0" fontId="0" fillId="0" borderId="0" xfId="0" applyAlignment="1">
      <alignment vertical="top"/>
    </xf>
    <xf numFmtId="0" fontId="11" fillId="3" borderId="12" xfId="0" applyFont="1" applyFill="1" applyBorder="1" applyAlignment="1">
      <alignment horizontal="center" vertical="center" wrapText="1"/>
    </xf>
    <xf numFmtId="164" fontId="6" fillId="3" borderId="25" xfId="1" applyNumberFormat="1" applyFont="1" applyFill="1" applyBorder="1" applyAlignment="1">
      <alignment vertical="center" wrapText="1"/>
    </xf>
    <xf numFmtId="0" fontId="14" fillId="3" borderId="19" xfId="0" applyFont="1" applyFill="1" applyBorder="1" applyAlignment="1">
      <alignment horizontal="center" vertical="center" wrapText="1"/>
    </xf>
    <xf numFmtId="164" fontId="14" fillId="3" borderId="26" xfId="1" applyNumberFormat="1" applyFont="1" applyFill="1" applyBorder="1" applyAlignment="1">
      <alignment vertical="center" wrapText="1"/>
    </xf>
    <xf numFmtId="0" fontId="5" fillId="0" borderId="1" xfId="0" applyFont="1" applyBorder="1" applyAlignment="1">
      <alignment horizontal="center" vertical="center" wrapText="1"/>
    </xf>
    <xf numFmtId="0" fontId="5" fillId="0" borderId="27" xfId="0" applyFont="1" applyBorder="1" applyAlignment="1">
      <alignment vertical="center"/>
    </xf>
    <xf numFmtId="0" fontId="2" fillId="0" borderId="17" xfId="0" applyFont="1" applyBorder="1" applyAlignment="1">
      <alignment horizontal="center" vertical="center"/>
    </xf>
    <xf numFmtId="0" fontId="7" fillId="0" borderId="2" xfId="0" applyFont="1" applyBorder="1" applyAlignment="1">
      <alignment horizontal="center" vertical="top" wrapText="1"/>
    </xf>
    <xf numFmtId="3" fontId="6" fillId="2" borderId="9" xfId="0" applyNumberFormat="1" applyFont="1" applyFill="1" applyBorder="1" applyAlignment="1">
      <alignment vertical="top" wrapText="1"/>
    </xf>
    <xf numFmtId="3" fontId="9" fillId="2" borderId="11" xfId="0" applyNumberFormat="1" applyFont="1" applyFill="1" applyBorder="1" applyAlignment="1">
      <alignment vertical="top" wrapText="1"/>
    </xf>
    <xf numFmtId="0" fontId="5" fillId="0" borderId="19" xfId="0" applyFont="1" applyBorder="1" applyAlignment="1">
      <alignment horizontal="center" vertical="center" wrapText="1"/>
    </xf>
    <xf numFmtId="0" fontId="8" fillId="2" borderId="6" xfId="0" applyFont="1" applyFill="1" applyBorder="1" applyAlignment="1">
      <alignment horizontal="left" vertical="top" wrapText="1"/>
    </xf>
    <xf numFmtId="0" fontId="8" fillId="2" borderId="13" xfId="0" applyFont="1" applyFill="1" applyBorder="1" applyAlignment="1">
      <alignment horizontal="left" vertical="top" wrapText="1"/>
    </xf>
    <xf numFmtId="3" fontId="9" fillId="2" borderId="14" xfId="0" applyNumberFormat="1" applyFont="1" applyFill="1" applyBorder="1" applyAlignment="1">
      <alignment vertical="top" wrapText="1"/>
    </xf>
    <xf numFmtId="0" fontId="8" fillId="0" borderId="6" xfId="0" applyFont="1" applyBorder="1" applyAlignment="1">
      <alignment horizontal="left" vertical="top" wrapText="1"/>
    </xf>
    <xf numFmtId="0" fontId="8" fillId="0" borderId="28" xfId="0" applyFont="1" applyBorder="1" applyAlignment="1">
      <alignment horizontal="left" vertical="top" wrapText="1"/>
    </xf>
    <xf numFmtId="0" fontId="8" fillId="2" borderId="28" xfId="0" applyFont="1" applyFill="1" applyBorder="1" applyAlignment="1">
      <alignment horizontal="left" vertical="top" wrapText="1"/>
    </xf>
    <xf numFmtId="3" fontId="9" fillId="2" borderId="29" xfId="0" applyNumberFormat="1" applyFont="1" applyFill="1" applyBorder="1" applyAlignment="1">
      <alignment vertical="top" wrapText="1"/>
    </xf>
    <xf numFmtId="0" fontId="12" fillId="3" borderId="19" xfId="0" applyFont="1" applyFill="1" applyBorder="1" applyAlignment="1">
      <alignment horizontal="right" vertical="center"/>
    </xf>
    <xf numFmtId="164" fontId="12" fillId="3" borderId="3" xfId="1" applyNumberFormat="1" applyFont="1" applyFill="1" applyBorder="1" applyAlignment="1">
      <alignment vertical="center"/>
    </xf>
    <xf numFmtId="0" fontId="3" fillId="4" borderId="2" xfId="0" applyFont="1" applyFill="1" applyBorder="1" applyAlignment="1">
      <alignment horizontal="right" vertical="top"/>
    </xf>
    <xf numFmtId="164" fontId="12" fillId="4" borderId="3" xfId="1" applyNumberFormat="1" applyFont="1" applyFill="1" applyBorder="1" applyAlignment="1">
      <alignment horizontal="right" vertical="top"/>
    </xf>
    <xf numFmtId="0" fontId="2" fillId="0" borderId="10" xfId="0" applyFont="1" applyBorder="1" applyAlignment="1">
      <alignment horizontal="left" vertical="top" wrapText="1"/>
    </xf>
    <xf numFmtId="0" fontId="8" fillId="0" borderId="10" xfId="0" applyFont="1" applyBorder="1" applyAlignment="1">
      <alignment horizontal="left" vertical="top" wrapText="1"/>
    </xf>
    <xf numFmtId="0" fontId="10" fillId="0" borderId="0" xfId="0" applyFont="1" applyAlignment="1">
      <alignment horizontal="left" vertical="top" wrapText="1"/>
    </xf>
    <xf numFmtId="0" fontId="2" fillId="0" borderId="0" xfId="0" applyFont="1" applyAlignment="1">
      <alignment horizontal="left" vertical="top" wrapText="1"/>
    </xf>
    <xf numFmtId="0" fontId="13" fillId="0" borderId="0" xfId="0" applyFont="1" applyAlignment="1">
      <alignment vertical="center" wrapText="1"/>
    </xf>
    <xf numFmtId="0" fontId="10" fillId="0" borderId="0" xfId="0" applyFont="1" applyAlignment="1">
      <alignment vertical="center" wrapText="1"/>
    </xf>
    <xf numFmtId="0" fontId="7" fillId="0" borderId="18" xfId="0" applyFont="1" applyBorder="1" applyAlignment="1">
      <alignment horizontal="center" vertical="top" wrapText="1"/>
    </xf>
    <xf numFmtId="0" fontId="2" fillId="0" borderId="0" xfId="0" applyFont="1" applyAlignment="1">
      <alignment vertical="top" wrapText="1"/>
    </xf>
    <xf numFmtId="0" fontId="8" fillId="0" borderId="0" xfId="0" applyFont="1" applyAlignment="1">
      <alignment vertical="top" wrapText="1"/>
    </xf>
    <xf numFmtId="0" fontId="10" fillId="0" borderId="20" xfId="0" applyFont="1" applyBorder="1" applyAlignment="1">
      <alignment vertical="top" wrapText="1"/>
    </xf>
    <xf numFmtId="0" fontId="9" fillId="0" borderId="0" xfId="0" applyFont="1" applyAlignment="1">
      <alignment vertical="top" wrapText="1"/>
    </xf>
    <xf numFmtId="0" fontId="5" fillId="0" borderId="0" xfId="0" applyFont="1" applyAlignment="1">
      <alignment horizontal="center" vertical="top" wrapText="1"/>
    </xf>
    <xf numFmtId="0" fontId="12" fillId="0" borderId="0" xfId="0" applyFont="1" applyAlignment="1">
      <alignment horizontal="center" vertical="top" wrapText="1"/>
    </xf>
    <xf numFmtId="0" fontId="23" fillId="0" borderId="0" xfId="0" applyFont="1" applyAlignment="1">
      <alignment vertical="center" wrapText="1"/>
    </xf>
    <xf numFmtId="164" fontId="6" fillId="0" borderId="20" xfId="1" applyNumberFormat="1" applyFont="1" applyBorder="1" applyAlignment="1">
      <alignment horizontal="center" vertical="top" wrapText="1"/>
    </xf>
    <xf numFmtId="0" fontId="12" fillId="0" borderId="18" xfId="0" applyFont="1" applyBorder="1" applyAlignment="1">
      <alignment horizontal="center" vertical="top"/>
    </xf>
    <xf numFmtId="0" fontId="6" fillId="0" borderId="2" xfId="0" applyFont="1" applyBorder="1" applyAlignment="1">
      <alignment horizontal="center" vertical="top" wrapText="1"/>
    </xf>
    <xf numFmtId="0" fontId="16" fillId="0" borderId="0" xfId="0" applyFont="1" applyAlignment="1">
      <alignment vertical="top" wrapText="1"/>
    </xf>
    <xf numFmtId="0" fontId="21" fillId="0" borderId="0" xfId="0" applyFont="1" applyAlignment="1">
      <alignment horizontal="left" vertical="top" wrapText="1"/>
    </xf>
    <xf numFmtId="0" fontId="2" fillId="0" borderId="16" xfId="0" applyFont="1" applyBorder="1" applyAlignment="1">
      <alignment horizontal="center" vertical="center"/>
    </xf>
    <xf numFmtId="3" fontId="6" fillId="2" borderId="18" xfId="0" applyNumberFormat="1" applyFont="1" applyFill="1" applyBorder="1" applyAlignment="1">
      <alignment vertical="top" wrapText="1"/>
    </xf>
    <xf numFmtId="3" fontId="9" fillId="2" borderId="0" xfId="0" applyNumberFormat="1" applyFont="1" applyFill="1" applyAlignment="1">
      <alignment vertical="top" wrapText="1"/>
    </xf>
    <xf numFmtId="0" fontId="9" fillId="2" borderId="0" xfId="0" applyFont="1" applyFill="1" applyAlignment="1">
      <alignment horizontal="center" vertical="top" wrapText="1"/>
    </xf>
    <xf numFmtId="3" fontId="9" fillId="2" borderId="20" xfId="0" applyNumberFormat="1" applyFont="1" applyFill="1" applyBorder="1" applyAlignment="1">
      <alignment vertical="top" wrapText="1"/>
    </xf>
    <xf numFmtId="3" fontId="9" fillId="2" borderId="30" xfId="0" applyNumberFormat="1" applyFont="1" applyFill="1" applyBorder="1" applyAlignment="1">
      <alignment vertical="top" wrapText="1"/>
    </xf>
    <xf numFmtId="164" fontId="12" fillId="3" borderId="2" xfId="1" applyNumberFormat="1" applyFont="1" applyFill="1" applyBorder="1" applyAlignment="1">
      <alignment vertical="center"/>
    </xf>
    <xf numFmtId="164" fontId="12" fillId="4" borderId="2" xfId="1" applyNumberFormat="1" applyFont="1" applyFill="1" applyBorder="1" applyAlignment="1">
      <alignment horizontal="right" vertical="top"/>
    </xf>
    <xf numFmtId="0" fontId="17" fillId="0" borderId="0" xfId="0" applyFont="1" applyAlignment="1">
      <alignment vertical="top" wrapText="1"/>
    </xf>
    <xf numFmtId="0" fontId="17" fillId="0" borderId="0" xfId="0" applyFont="1" applyAlignment="1">
      <alignment horizontal="left" vertical="top" wrapText="1"/>
    </xf>
    <xf numFmtId="0" fontId="18" fillId="0" borderId="0" xfId="0" applyFont="1" applyAlignment="1">
      <alignment vertical="top" wrapText="1"/>
    </xf>
    <xf numFmtId="0" fontId="23" fillId="0" borderId="0" xfId="0" applyFont="1" applyAlignment="1">
      <alignment vertical="top" wrapText="1"/>
    </xf>
    <xf numFmtId="0" fontId="31" fillId="0" borderId="0" xfId="0" applyFont="1" applyAlignment="1">
      <alignment vertical="top" wrapText="1"/>
    </xf>
    <xf numFmtId="0" fontId="18" fillId="0" borderId="2" xfId="0" applyFont="1" applyBorder="1" applyAlignment="1">
      <alignment horizontal="left" vertical="top" wrapText="1"/>
    </xf>
    <xf numFmtId="0" fontId="32" fillId="0" borderId="0" xfId="0" applyFont="1" applyAlignment="1">
      <alignment vertical="center" wrapText="1"/>
    </xf>
    <xf numFmtId="0" fontId="4" fillId="0" borderId="1" xfId="0" applyFont="1" applyBorder="1" applyAlignment="1">
      <alignment horizontal="center" vertical="top"/>
    </xf>
    <xf numFmtId="0" fontId="5" fillId="0" borderId="0" xfId="0" applyFont="1" applyAlignment="1">
      <alignment horizontal="center" vertical="center" wrapText="1"/>
    </xf>
    <xf numFmtId="0" fontId="2" fillId="0" borderId="13" xfId="0" applyFont="1" applyBorder="1" applyAlignment="1">
      <alignment horizontal="left" vertical="top" wrapText="1"/>
    </xf>
    <xf numFmtId="0" fontId="5" fillId="0" borderId="20" xfId="0" applyFont="1" applyBorder="1" applyAlignment="1">
      <alignment horizontal="center" vertical="top" wrapText="1"/>
    </xf>
    <xf numFmtId="0" fontId="11" fillId="3" borderId="1" xfId="0" applyFont="1" applyFill="1" applyBorder="1" applyAlignment="1">
      <alignment horizontal="center" vertical="center" wrapText="1"/>
    </xf>
    <xf numFmtId="164" fontId="6" fillId="3" borderId="17" xfId="1" applyNumberFormat="1" applyFont="1" applyFill="1" applyBorder="1" applyAlignment="1">
      <alignment vertical="center" wrapText="1"/>
    </xf>
    <xf numFmtId="0" fontId="11" fillId="0" borderId="6" xfId="0" applyFont="1" applyBorder="1" applyAlignment="1">
      <alignment horizontal="right" vertical="center" wrapText="1"/>
    </xf>
    <xf numFmtId="0" fontId="11" fillId="0" borderId="0" xfId="0" applyFont="1" applyAlignment="1">
      <alignment horizontal="right" vertical="center" wrapText="1"/>
    </xf>
    <xf numFmtId="0" fontId="14" fillId="0" borderId="0" xfId="0" applyFont="1" applyAlignment="1">
      <alignment horizontal="right" vertical="center" wrapText="1"/>
    </xf>
    <xf numFmtId="0" fontId="6" fillId="0" borderId="3" xfId="0" applyFont="1" applyBorder="1" applyAlignment="1">
      <alignment vertical="top" wrapText="1"/>
    </xf>
    <xf numFmtId="0" fontId="5" fillId="2" borderId="10" xfId="0" applyFont="1" applyFill="1" applyBorder="1" applyAlignment="1">
      <alignment horizontal="left" vertical="top" wrapText="1"/>
    </xf>
    <xf numFmtId="3" fontId="6" fillId="2" borderId="11" xfId="0" applyNumberFormat="1" applyFont="1" applyFill="1" applyBorder="1" applyAlignment="1">
      <alignment vertical="top" wrapText="1"/>
    </xf>
    <xf numFmtId="0" fontId="12" fillId="0" borderId="19" xfId="0" applyFont="1" applyBorder="1" applyAlignment="1">
      <alignment horizontal="center" vertical="center" wrapText="1"/>
    </xf>
    <xf numFmtId="0" fontId="12" fillId="0" borderId="26" xfId="0" applyFont="1" applyBorder="1" applyAlignment="1">
      <alignment horizontal="center" vertical="top" wrapText="1"/>
    </xf>
    <xf numFmtId="0" fontId="5" fillId="0" borderId="18" xfId="0" applyFont="1" applyBorder="1" applyAlignment="1">
      <alignment horizontal="center" vertical="center" wrapText="1"/>
    </xf>
    <xf numFmtId="0" fontId="5" fillId="0" borderId="0" xfId="0" applyFont="1" applyAlignment="1">
      <alignment horizontal="center" vertical="center" wrapText="1"/>
    </xf>
    <xf numFmtId="0" fontId="5" fillId="0" borderId="20" xfId="0" applyFont="1" applyBorder="1" applyAlignment="1">
      <alignment horizontal="center" vertical="center" wrapText="1"/>
    </xf>
    <xf numFmtId="0" fontId="5" fillId="0" borderId="19" xfId="0" applyFont="1" applyBorder="1" applyAlignment="1">
      <alignment horizontal="center"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4" fillId="0" borderId="2" xfId="0" applyFont="1" applyBorder="1" applyAlignment="1">
      <alignment horizontal="center" vertical="top"/>
    </xf>
    <xf numFmtId="0" fontId="6" fillId="0" borderId="2" xfId="0" applyFont="1" applyBorder="1" applyAlignment="1">
      <alignment horizontal="center" vertical="center" wrapText="1"/>
    </xf>
    <xf numFmtId="164" fontId="6" fillId="0" borderId="20" xfId="1" applyNumberFormat="1" applyFont="1" applyBorder="1" applyAlignment="1">
      <alignment horizontal="center" vertical="top" wrapText="1"/>
    </xf>
    <xf numFmtId="164" fontId="6" fillId="0" borderId="14" xfId="1" applyNumberFormat="1" applyFont="1" applyBorder="1" applyAlignment="1">
      <alignment horizontal="center" vertical="top" wrapText="1"/>
    </xf>
    <xf numFmtId="0" fontId="6" fillId="0" borderId="3" xfId="0" applyFont="1" applyBorder="1" applyAlignment="1">
      <alignment horizontal="center" vertical="center" wrapText="1"/>
    </xf>
    <xf numFmtId="0" fontId="2" fillId="2" borderId="10" xfId="0" applyFont="1" applyFill="1" applyBorder="1" applyAlignment="1">
      <alignment horizontal="center" vertical="top"/>
    </xf>
    <xf numFmtId="0" fontId="2" fillId="2" borderId="11" xfId="0" applyFont="1" applyFill="1" applyBorder="1" applyAlignment="1">
      <alignment horizontal="center" vertical="top"/>
    </xf>
    <xf numFmtId="0" fontId="2" fillId="2" borderId="13" xfId="0" applyFont="1" applyFill="1" applyBorder="1" applyAlignment="1">
      <alignment horizontal="center" vertical="top"/>
    </xf>
    <xf numFmtId="0" fontId="2" fillId="2" borderId="14" xfId="0" applyFont="1" applyFill="1" applyBorder="1" applyAlignment="1">
      <alignment horizontal="center" vertical="top"/>
    </xf>
    <xf numFmtId="0" fontId="12" fillId="0" borderId="0" xfId="0" applyFont="1" applyAlignment="1">
      <alignment horizontal="center" vertical="top" wrapText="1"/>
    </xf>
    <xf numFmtId="0" fontId="12" fillId="0" borderId="5" xfId="0" applyFont="1" applyBorder="1" applyAlignment="1">
      <alignment horizontal="center" vertical="center" wrapText="1"/>
    </xf>
    <xf numFmtId="0" fontId="5" fillId="0" borderId="0" xfId="0" applyFont="1" applyAlignment="1">
      <alignment horizontal="center" vertical="top" wrapText="1"/>
    </xf>
    <xf numFmtId="0" fontId="12"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8" xfId="0" applyFont="1" applyBorder="1" applyAlignment="1">
      <alignment horizontal="center" vertical="top"/>
    </xf>
    <xf numFmtId="0" fontId="12" fillId="0" borderId="9" xfId="0" applyFont="1" applyBorder="1" applyAlignment="1">
      <alignment horizontal="center" vertical="top"/>
    </xf>
    <xf numFmtId="0" fontId="6" fillId="0" borderId="5" xfId="0" applyFont="1" applyBorder="1" applyAlignment="1">
      <alignment horizontal="center" vertical="center" wrapText="1"/>
    </xf>
    <xf numFmtId="0" fontId="9" fillId="2" borderId="10" xfId="0" applyFont="1" applyFill="1" applyBorder="1" applyAlignment="1">
      <alignment horizontal="center" vertical="top" wrapText="1"/>
    </xf>
    <xf numFmtId="0" fontId="9" fillId="2" borderId="11" xfId="0" applyFont="1" applyFill="1" applyBorder="1" applyAlignment="1">
      <alignment horizontal="center" vertical="top" wrapText="1"/>
    </xf>
    <xf numFmtId="0" fontId="11" fillId="3" borderId="19" xfId="0" applyFont="1" applyFill="1" applyBorder="1" applyAlignment="1">
      <alignment horizontal="center" vertical="center" wrapText="1"/>
    </xf>
    <xf numFmtId="0" fontId="4" fillId="0" borderId="19" xfId="0" applyFont="1" applyBorder="1" applyAlignment="1">
      <alignment horizontal="center" vertical="top"/>
    </xf>
    <xf numFmtId="0" fontId="4" fillId="0" borderId="31" xfId="0" applyFont="1" applyBorder="1" applyAlignment="1">
      <alignment vertical="top"/>
    </xf>
    <xf numFmtId="0" fontId="6" fillId="0" borderId="19" xfId="0" applyFont="1" applyBorder="1" applyAlignment="1">
      <alignment horizontal="center" vertical="center" wrapText="1"/>
    </xf>
    <xf numFmtId="0" fontId="6" fillId="0" borderId="32" xfId="0" applyFont="1" applyBorder="1" applyAlignment="1">
      <alignment horizontal="center" vertical="center" wrapText="1"/>
    </xf>
    <xf numFmtId="164" fontId="6" fillId="2" borderId="33" xfId="1" applyNumberFormat="1" applyFont="1" applyFill="1" applyBorder="1" applyAlignment="1">
      <alignment vertical="top" wrapText="1"/>
    </xf>
    <xf numFmtId="164" fontId="9" fillId="2" borderId="34" xfId="1" applyNumberFormat="1" applyFont="1" applyFill="1" applyBorder="1" applyAlignment="1">
      <alignment vertical="top" wrapText="1"/>
    </xf>
    <xf numFmtId="0" fontId="0" fillId="2" borderId="34" xfId="0" applyFill="1" applyBorder="1" applyAlignment="1">
      <alignment vertical="top"/>
    </xf>
    <xf numFmtId="0" fontId="8" fillId="2" borderId="34" xfId="0" applyFont="1" applyFill="1" applyBorder="1" applyAlignment="1">
      <alignment vertical="top" wrapText="1"/>
    </xf>
    <xf numFmtId="0" fontId="8" fillId="2" borderId="35" xfId="0" applyFont="1" applyFill="1" applyBorder="1" applyAlignment="1">
      <alignment vertical="top" wrapText="1"/>
    </xf>
    <xf numFmtId="0" fontId="6" fillId="0" borderId="26" xfId="0" applyFont="1" applyBorder="1" applyAlignment="1">
      <alignment horizontal="center" vertical="center" wrapText="1"/>
    </xf>
    <xf numFmtId="164" fontId="12" fillId="2" borderId="33" xfId="1" applyNumberFormat="1" applyFont="1" applyFill="1" applyBorder="1" applyAlignment="1">
      <alignment vertical="top"/>
    </xf>
    <xf numFmtId="164" fontId="9" fillId="2" borderId="34" xfId="1" applyNumberFormat="1" applyFont="1" applyFill="1" applyBorder="1" applyAlignment="1">
      <alignment horizontal="center" vertical="top" wrapText="1"/>
    </xf>
    <xf numFmtId="164" fontId="0" fillId="2" borderId="34" xfId="0" applyNumberFormat="1" applyFill="1" applyBorder="1" applyAlignment="1">
      <alignment vertical="top"/>
    </xf>
    <xf numFmtId="0" fontId="2" fillId="2" borderId="34" xfId="0" applyFont="1" applyFill="1" applyBorder="1" applyAlignment="1">
      <alignment vertical="top" wrapText="1"/>
    </xf>
    <xf numFmtId="0" fontId="2" fillId="2" borderId="35" xfId="0" applyFont="1" applyFill="1" applyBorder="1" applyAlignment="1">
      <alignment vertical="top" wrapText="1"/>
    </xf>
    <xf numFmtId="3" fontId="6" fillId="2" borderId="33" xfId="0" applyNumberFormat="1" applyFont="1" applyFill="1" applyBorder="1" applyAlignment="1">
      <alignment vertical="top" wrapText="1"/>
    </xf>
    <xf numFmtId="3" fontId="9" fillId="2" borderId="34" xfId="0" applyNumberFormat="1" applyFont="1" applyFill="1" applyBorder="1" applyAlignment="1">
      <alignment vertical="top" wrapText="1"/>
    </xf>
    <xf numFmtId="0" fontId="2" fillId="2" borderId="34" xfId="0" applyFont="1" applyFill="1" applyBorder="1" applyAlignment="1">
      <alignment horizontal="center" vertical="top"/>
    </xf>
    <xf numFmtId="0" fontId="2" fillId="2" borderId="35" xfId="0" applyFont="1" applyFill="1" applyBorder="1" applyAlignment="1">
      <alignment horizontal="center" vertical="top"/>
    </xf>
    <xf numFmtId="3" fontId="6" fillId="2" borderId="26" xfId="0" applyNumberFormat="1" applyFont="1" applyFill="1" applyBorder="1" applyAlignment="1">
      <alignment vertical="top"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3" xfId="0" applyFont="1" applyBorder="1" applyAlignment="1">
      <alignment horizontal="center" vertical="center" wrapText="1"/>
    </xf>
    <xf numFmtId="0" fontId="6" fillId="0" borderId="0" xfId="0" applyFont="1" applyAlignment="1">
      <alignment horizontal="center" vertical="center" wrapText="1"/>
    </xf>
    <xf numFmtId="0" fontId="33" fillId="5" borderId="0" xfId="2" applyFont="1" applyFill="1" applyAlignment="1">
      <alignment horizontal="center"/>
    </xf>
    <xf numFmtId="0" fontId="12" fillId="0" borderId="0" xfId="0" applyFont="1" applyAlignment="1">
      <alignment horizontal="center" vertical="top"/>
    </xf>
    <xf numFmtId="0" fontId="5" fillId="0" borderId="21" xfId="0" applyFont="1" applyBorder="1" applyAlignment="1">
      <alignment horizontal="center" vertical="center" wrapText="1"/>
    </xf>
    <xf numFmtId="0" fontId="5" fillId="0" borderId="5" xfId="0" applyFont="1" applyBorder="1" applyAlignment="1">
      <alignment horizontal="center" vertical="center" wrapText="1"/>
    </xf>
    <xf numFmtId="0" fontId="12" fillId="0" borderId="0" xfId="0" applyFont="1" applyAlignment="1">
      <alignment horizontal="center"/>
    </xf>
    <xf numFmtId="0" fontId="5" fillId="0" borderId="22" xfId="0" applyFont="1" applyBorder="1" applyAlignment="1">
      <alignment horizontal="center" vertical="center" wrapText="1"/>
    </xf>
    <xf numFmtId="0" fontId="5" fillId="0" borderId="4" xfId="0" applyFont="1" applyBorder="1" applyAlignment="1">
      <alignment horizontal="center" vertical="center" wrapText="1"/>
    </xf>
    <xf numFmtId="0" fontId="6" fillId="0" borderId="15" xfId="0" applyFont="1" applyBorder="1" applyAlignment="1">
      <alignment horizontal="center" vertical="top" wrapText="1"/>
    </xf>
    <xf numFmtId="0" fontId="12" fillId="3" borderId="0" xfId="0" applyFont="1" applyFill="1" applyAlignment="1">
      <alignment horizontal="center" vertical="top"/>
    </xf>
    <xf numFmtId="0" fontId="0" fillId="0" borderId="0" xfId="0" applyAlignment="1">
      <alignment wrapText="1"/>
    </xf>
    <xf numFmtId="0" fontId="12" fillId="3" borderId="0" xfId="0" applyFont="1" applyFill="1" applyAlignment="1">
      <alignment horizontal="right" vertical="top" wrapText="1"/>
    </xf>
    <xf numFmtId="0" fontId="0" fillId="0" borderId="0" xfId="0" applyAlignment="1">
      <alignment vertical="top" wrapText="1"/>
    </xf>
    <xf numFmtId="0" fontId="3" fillId="4" borderId="2" xfId="0" applyFont="1" applyFill="1" applyBorder="1" applyAlignment="1">
      <alignment horizontal="right" vertical="top"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alduslepingute%20TK%20ja%20EA/2025/Lisa%202.%20SA%20Kutsekoda%202025.a%20tegevuskava%20koos%20eelarvega.xlsx" TargetMode="External"/><Relationship Id="rId2" Type="http://schemas.openxmlformats.org/officeDocument/2006/relationships/externalLinkPath" Target="file:///S:\1.%20SA%20TEGEVUSE%20KORRALDAMINE\1-6%20Halduslepingud%20ja%20aruanded\Halduslepingute%20TK%20ja%20EA\2025\Lisa%202.%20SA%20Kutsekoda%202025.a%20tegevuskava%20koos%20eelarvega.xlsx" TargetMode="External"/><Relationship Id="rId1" Type="http://schemas.openxmlformats.org/officeDocument/2006/relationships/externalLinkPath" Target="/1.%20SA%20TEGEVUSE%20KORRALDAMINE/1-6%20Halduslepingud%20ja%20aruanded/Halduslepingute%20TK%20ja%20EA/2025/Lisa%202.%20SA%20Kutsekoda%202025.a%20tegevuskava%20koos%20eelarveg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egevuskavad_SF ja RE"/>
      <sheetName val="RE ja projektid"/>
      <sheetName val="ESF"/>
    </sheetNames>
    <sheetDataSet>
      <sheetData sheetId="0"/>
      <sheetData sheetId="1">
        <row r="24">
          <cell r="F24">
            <v>857000</v>
          </cell>
        </row>
      </sheetData>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f:/g/personal/katrin_kerem_kutsekoda_ee/IgAQHpY2oMHiQabRSCsgJSQeAVxbrPO8EsQwUlcLb20rzks?e=JQIHd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099E6-27F4-44DC-B1F5-CCF881E6AEEF}">
  <dimension ref="A1:E77"/>
  <sheetViews>
    <sheetView tabSelected="1" zoomScale="70" zoomScaleNormal="70" workbookViewId="0">
      <pane xSplit="1" ySplit="4" topLeftCell="B5" activePane="bottomRight" state="frozen"/>
      <selection pane="topRight" activeCell="B1" sqref="B1"/>
      <selection pane="bottomLeft" activeCell="A5" sqref="A5"/>
      <selection pane="bottomRight" activeCell="I7" sqref="I7"/>
    </sheetView>
  </sheetViews>
  <sheetFormatPr defaultRowHeight="14.5" x14ac:dyDescent="0.35"/>
  <cols>
    <col min="1" max="1" width="18.1796875" style="153" customWidth="1"/>
    <col min="2" max="2" width="127.7265625" style="158" customWidth="1"/>
    <col min="3" max="3" width="8.81640625" customWidth="1"/>
    <col min="4" max="4" width="12.90625" customWidth="1"/>
    <col min="5" max="5" width="14.81640625" customWidth="1"/>
  </cols>
  <sheetData>
    <row r="1" spans="1:5" x14ac:dyDescent="0.35">
      <c r="A1" s="149" t="s">
        <v>79</v>
      </c>
    </row>
    <row r="2" spans="1:5" ht="15" thickBot="1" x14ac:dyDescent="0.4">
      <c r="A2" s="150"/>
      <c r="B2" s="57"/>
      <c r="C2" s="1"/>
      <c r="D2" s="2"/>
      <c r="E2" s="2"/>
    </row>
    <row r="3" spans="1:5" ht="15" thickBot="1" x14ac:dyDescent="0.4">
      <c r="A3" s="84"/>
      <c r="B3" s="3" t="s">
        <v>81</v>
      </c>
      <c r="C3" s="125" t="s">
        <v>0</v>
      </c>
      <c r="D3" s="104"/>
      <c r="E3" s="126" t="s">
        <v>1</v>
      </c>
    </row>
    <row r="4" spans="1:5" ht="15" thickBot="1" x14ac:dyDescent="0.4">
      <c r="A4" s="4"/>
      <c r="B4" s="13" t="s">
        <v>2</v>
      </c>
      <c r="C4" s="127" t="s">
        <v>2</v>
      </c>
      <c r="D4" s="105"/>
      <c r="E4" s="128"/>
    </row>
    <row r="5" spans="1:5" ht="29" x14ac:dyDescent="0.35">
      <c r="A5" s="145" t="s">
        <v>3</v>
      </c>
      <c r="B5" s="60" t="s">
        <v>80</v>
      </c>
      <c r="C5" s="5" t="s">
        <v>4</v>
      </c>
      <c r="D5" s="6">
        <v>391959</v>
      </c>
      <c r="E5" s="6">
        <f>SUM(E6:E7)</f>
        <v>205734.97</v>
      </c>
    </row>
    <row r="6" spans="1:5" ht="43.5" x14ac:dyDescent="0.35">
      <c r="A6" s="146"/>
      <c r="B6" s="50" t="s">
        <v>5</v>
      </c>
      <c r="C6" s="7" t="s">
        <v>6</v>
      </c>
      <c r="D6" s="8">
        <v>315000</v>
      </c>
      <c r="E6" s="8">
        <v>149479.24</v>
      </c>
    </row>
    <row r="7" spans="1:5" ht="29" x14ac:dyDescent="0.35">
      <c r="A7" s="146"/>
      <c r="B7" s="50" t="s">
        <v>7</v>
      </c>
      <c r="C7" s="7" t="s">
        <v>8</v>
      </c>
      <c r="D7" s="8">
        <f>D5-D6</f>
        <v>76959</v>
      </c>
      <c r="E7" s="8">
        <v>56255.73</v>
      </c>
    </row>
    <row r="8" spans="1:5" x14ac:dyDescent="0.35">
      <c r="A8" s="146"/>
      <c r="B8" s="50" t="s">
        <v>9</v>
      </c>
      <c r="C8" s="9"/>
      <c r="D8" s="10"/>
      <c r="E8" s="10"/>
    </row>
    <row r="9" spans="1:5" x14ac:dyDescent="0.35">
      <c r="A9" s="146"/>
      <c r="B9" s="51" t="s">
        <v>10</v>
      </c>
      <c r="C9" s="9"/>
      <c r="D9" s="10"/>
      <c r="E9" s="10"/>
    </row>
    <row r="10" spans="1:5" ht="72.5" x14ac:dyDescent="0.35">
      <c r="A10" s="146"/>
      <c r="B10" s="50" t="s">
        <v>11</v>
      </c>
      <c r="C10" s="9"/>
      <c r="D10" s="10"/>
      <c r="E10" s="10"/>
    </row>
    <row r="11" spans="1:5" x14ac:dyDescent="0.35">
      <c r="A11" s="146"/>
      <c r="B11" s="50" t="s">
        <v>12</v>
      </c>
      <c r="C11" s="9"/>
      <c r="D11" s="10"/>
      <c r="E11" s="10"/>
    </row>
    <row r="12" spans="1:5" ht="58" x14ac:dyDescent="0.35">
      <c r="A12" s="146"/>
      <c r="B12" s="50" t="s">
        <v>13</v>
      </c>
      <c r="C12" s="9"/>
      <c r="D12" s="10"/>
      <c r="E12" s="10"/>
    </row>
    <row r="13" spans="1:5" ht="174.5" thickBot="1" x14ac:dyDescent="0.4">
      <c r="A13" s="146"/>
      <c r="B13" s="86" t="s">
        <v>14</v>
      </c>
      <c r="C13" s="11"/>
      <c r="D13" s="12"/>
      <c r="E13" s="12"/>
    </row>
    <row r="14" spans="1:5" ht="15" thickBot="1" x14ac:dyDescent="0.4">
      <c r="A14" s="146"/>
      <c r="B14" s="52"/>
      <c r="C14" s="101" t="s">
        <v>15</v>
      </c>
      <c r="D14" s="102"/>
      <c r="E14" s="103"/>
    </row>
    <row r="15" spans="1:5" ht="174.5" thickBot="1" x14ac:dyDescent="0.4">
      <c r="A15" s="147"/>
      <c r="B15" s="82" t="s">
        <v>16</v>
      </c>
      <c r="C15" s="14"/>
      <c r="D15" s="15">
        <f>'[1]RE ja projektid'!F24</f>
        <v>857000</v>
      </c>
      <c r="E15" s="15">
        <v>773962</v>
      </c>
    </row>
    <row r="16" spans="1:5" ht="16.5" thickBot="1" x14ac:dyDescent="0.4">
      <c r="A16" s="32"/>
      <c r="B16" s="124"/>
      <c r="C16" s="88"/>
      <c r="D16" s="89">
        <f>D15+D5</f>
        <v>1248959</v>
      </c>
      <c r="E16" s="89">
        <f>E15+E5</f>
        <v>979696.97</v>
      </c>
    </row>
    <row r="17" spans="1:5" ht="15" thickBot="1" x14ac:dyDescent="0.4">
      <c r="A17" s="85"/>
      <c r="B17" s="87" t="s">
        <v>17</v>
      </c>
      <c r="C17" s="106" t="s">
        <v>17</v>
      </c>
      <c r="D17" s="107"/>
      <c r="E17" s="64"/>
    </row>
    <row r="18" spans="1:5" ht="319" x14ac:dyDescent="0.35">
      <c r="A18" s="151" t="s">
        <v>18</v>
      </c>
      <c r="B18" s="53" t="s">
        <v>19</v>
      </c>
      <c r="C18" s="5" t="s">
        <v>4</v>
      </c>
      <c r="D18" s="6">
        <v>133625</v>
      </c>
      <c r="E18" s="129">
        <f>E19+E20</f>
        <v>53838.74</v>
      </c>
    </row>
    <row r="19" spans="1:5" ht="58" x14ac:dyDescent="0.35">
      <c r="A19" s="152"/>
      <c r="B19" s="53" t="s">
        <v>20</v>
      </c>
      <c r="C19" s="7" t="s">
        <v>21</v>
      </c>
      <c r="D19" s="8">
        <f>D18*20%</f>
        <v>26725</v>
      </c>
      <c r="E19" s="130">
        <v>10767.748</v>
      </c>
    </row>
    <row r="20" spans="1:5" ht="87" x14ac:dyDescent="0.35">
      <c r="A20" s="152"/>
      <c r="B20" s="53" t="s">
        <v>22</v>
      </c>
      <c r="C20" s="7" t="s">
        <v>23</v>
      </c>
      <c r="D20" s="8">
        <f>D18*80%</f>
        <v>106900</v>
      </c>
      <c r="E20" s="130">
        <v>43070.991999999998</v>
      </c>
    </row>
    <row r="21" spans="1:5" ht="116" x14ac:dyDescent="0.35">
      <c r="A21" s="152"/>
      <c r="B21" s="53" t="s">
        <v>24</v>
      </c>
      <c r="C21" s="16"/>
      <c r="D21" s="17"/>
      <c r="E21" s="131"/>
    </row>
    <row r="22" spans="1:5" ht="58" x14ac:dyDescent="0.35">
      <c r="A22" s="152"/>
      <c r="B22" s="53" t="s">
        <v>25</v>
      </c>
      <c r="C22" s="9"/>
      <c r="D22" s="10"/>
      <c r="E22" s="132"/>
    </row>
    <row r="23" spans="1:5" ht="58" x14ac:dyDescent="0.35">
      <c r="A23" s="152"/>
      <c r="B23" s="53" t="s">
        <v>26</v>
      </c>
      <c r="C23" s="9"/>
      <c r="D23" s="10"/>
      <c r="E23" s="132"/>
    </row>
    <row r="24" spans="1:5" ht="44" thickBot="1" x14ac:dyDescent="0.4">
      <c r="A24" s="152"/>
      <c r="B24" s="53" t="s">
        <v>27</v>
      </c>
      <c r="C24" s="11"/>
      <c r="D24" s="12"/>
      <c r="E24" s="133"/>
    </row>
    <row r="25" spans="1:5" ht="15" thickBot="1" x14ac:dyDescent="0.4">
      <c r="B25" s="13" t="s">
        <v>28</v>
      </c>
      <c r="C25" s="105" t="s">
        <v>28</v>
      </c>
      <c r="D25" s="108"/>
      <c r="E25" s="134"/>
    </row>
    <row r="26" spans="1:5" ht="362.5" x14ac:dyDescent="0.35">
      <c r="A26" s="154" t="s">
        <v>29</v>
      </c>
      <c r="B26" s="83" t="s">
        <v>30</v>
      </c>
      <c r="C26" s="5" t="s">
        <v>4</v>
      </c>
      <c r="D26" s="18">
        <v>169517</v>
      </c>
      <c r="E26" s="135">
        <f>E27+E28</f>
        <v>75767.009999999995</v>
      </c>
    </row>
    <row r="27" spans="1:5" ht="159.5" x14ac:dyDescent="0.35">
      <c r="A27" s="155"/>
      <c r="B27" s="63" t="s">
        <v>31</v>
      </c>
      <c r="C27" s="7" t="s">
        <v>21</v>
      </c>
      <c r="D27" s="19">
        <f>D26*25%</f>
        <v>42379.25</v>
      </c>
      <c r="E27" s="136">
        <v>18941.752499999999</v>
      </c>
    </row>
    <row r="28" spans="1:5" ht="29" x14ac:dyDescent="0.35">
      <c r="A28" s="155"/>
      <c r="B28" s="54" t="s">
        <v>32</v>
      </c>
      <c r="C28" s="7" t="s">
        <v>23</v>
      </c>
      <c r="D28" s="20">
        <f>D26-D27</f>
        <v>127137.75</v>
      </c>
      <c r="E28" s="137">
        <v>56825.257499999992</v>
      </c>
    </row>
    <row r="29" spans="1:5" ht="29" x14ac:dyDescent="0.35">
      <c r="A29" s="155"/>
      <c r="B29" s="54" t="s">
        <v>33</v>
      </c>
      <c r="C29" s="21"/>
      <c r="D29" s="22"/>
      <c r="E29" s="138"/>
    </row>
    <row r="30" spans="1:5" ht="29" x14ac:dyDescent="0.35">
      <c r="A30" s="155"/>
      <c r="B30" s="54" t="s">
        <v>34</v>
      </c>
      <c r="C30" s="21"/>
      <c r="D30" s="22"/>
      <c r="E30" s="138"/>
    </row>
    <row r="31" spans="1:5" ht="188.5" x14ac:dyDescent="0.35">
      <c r="A31" s="155"/>
      <c r="B31" s="54" t="s">
        <v>35</v>
      </c>
      <c r="C31" s="21"/>
      <c r="D31" s="22"/>
      <c r="E31" s="138"/>
    </row>
    <row r="32" spans="1:5" x14ac:dyDescent="0.35">
      <c r="A32" s="155"/>
      <c r="B32" s="54" t="s">
        <v>36</v>
      </c>
      <c r="C32" s="21"/>
      <c r="D32" s="22"/>
      <c r="E32" s="138"/>
    </row>
    <row r="33" spans="1:5" ht="43.5" x14ac:dyDescent="0.35">
      <c r="A33" s="155"/>
      <c r="B33" s="54" t="s">
        <v>37</v>
      </c>
      <c r="C33" s="21"/>
      <c r="D33" s="22"/>
      <c r="E33" s="138"/>
    </row>
    <row r="34" spans="1:5" ht="61" thickBot="1" x14ac:dyDescent="0.4">
      <c r="A34" s="155"/>
      <c r="B34" s="54" t="s">
        <v>38</v>
      </c>
      <c r="C34" s="23"/>
      <c r="D34" s="24"/>
      <c r="E34" s="139"/>
    </row>
    <row r="35" spans="1:5" ht="15" thickBot="1" x14ac:dyDescent="0.4">
      <c r="A35" s="155"/>
      <c r="B35" s="55"/>
      <c r="C35" s="23"/>
      <c r="D35" s="24"/>
      <c r="E35" s="139"/>
    </row>
    <row r="36" spans="1:5" ht="16" x14ac:dyDescent="0.35">
      <c r="A36" s="148"/>
      <c r="B36" s="90" t="s">
        <v>39</v>
      </c>
      <c r="C36" s="25"/>
      <c r="D36" s="26">
        <f>D26+D18</f>
        <v>303142</v>
      </c>
      <c r="E36" s="26">
        <f>E26+E18</f>
        <v>129605.75</v>
      </c>
    </row>
    <row r="37" spans="1:5" ht="16.5" thickBot="1" x14ac:dyDescent="0.4">
      <c r="A37" s="150"/>
      <c r="B37" s="91" t="s">
        <v>40</v>
      </c>
      <c r="C37" s="28"/>
      <c r="D37" s="29">
        <f>D27+D19</f>
        <v>69104.25</v>
      </c>
      <c r="E37" s="29">
        <f>E27+E19</f>
        <v>29709.500499999998</v>
      </c>
    </row>
    <row r="38" spans="1:5" ht="19" thickBot="1" x14ac:dyDescent="0.4">
      <c r="A38" s="150"/>
      <c r="B38" s="92" t="s">
        <v>41</v>
      </c>
      <c r="C38" s="30"/>
      <c r="D38" s="31">
        <f>D37+D16</f>
        <v>1318063.25</v>
      </c>
      <c r="E38" s="31">
        <f>E37+E16</f>
        <v>1009406.4704999999</v>
      </c>
    </row>
    <row r="39" spans="1:5" ht="15" thickBot="1" x14ac:dyDescent="0.4">
      <c r="A39" s="32" t="s">
        <v>43</v>
      </c>
      <c r="B39" s="13" t="s">
        <v>42</v>
      </c>
      <c r="C39" s="33" t="s">
        <v>42</v>
      </c>
      <c r="D39" s="34"/>
      <c r="E39" s="69"/>
    </row>
    <row r="40" spans="1:5" ht="19" thickBot="1" x14ac:dyDescent="0.4">
      <c r="A40" s="4"/>
      <c r="B40" s="56"/>
      <c r="C40" s="119" t="s">
        <v>44</v>
      </c>
      <c r="D40" s="120"/>
      <c r="E40" s="65"/>
    </row>
    <row r="41" spans="1:5" ht="72.5" x14ac:dyDescent="0.35">
      <c r="A41" s="121" t="s">
        <v>45</v>
      </c>
      <c r="B41" s="77" t="s">
        <v>46</v>
      </c>
      <c r="C41" s="5" t="s">
        <v>4</v>
      </c>
      <c r="D41" s="36">
        <v>989322.60000000021</v>
      </c>
      <c r="E41" s="70">
        <f>E42+E43</f>
        <v>430318.32</v>
      </c>
    </row>
    <row r="42" spans="1:5" ht="43.5" x14ac:dyDescent="0.35">
      <c r="A42" s="121"/>
      <c r="B42" s="78" t="s">
        <v>47</v>
      </c>
      <c r="C42" s="7" t="s">
        <v>6</v>
      </c>
      <c r="D42" s="37">
        <v>849522.60000000021</v>
      </c>
      <c r="E42" s="71">
        <v>370866.9</v>
      </c>
    </row>
    <row r="43" spans="1:5" ht="116" x14ac:dyDescent="0.35">
      <c r="A43" s="121"/>
      <c r="B43" s="79" t="s">
        <v>48</v>
      </c>
      <c r="C43" s="7" t="s">
        <v>8</v>
      </c>
      <c r="D43" s="37">
        <f>D41-D42</f>
        <v>139800</v>
      </c>
      <c r="E43" s="71">
        <v>59451.42</v>
      </c>
    </row>
    <row r="44" spans="1:5" ht="87" x14ac:dyDescent="0.35">
      <c r="A44" s="121"/>
      <c r="B44" s="77" t="s">
        <v>49</v>
      </c>
      <c r="C44" s="122"/>
      <c r="D44" s="123"/>
      <c r="E44" s="72"/>
    </row>
    <row r="45" spans="1:5" ht="43.5" x14ac:dyDescent="0.35">
      <c r="A45" s="121"/>
      <c r="B45" s="57" t="s">
        <v>50</v>
      </c>
      <c r="C45" s="122"/>
      <c r="D45" s="123"/>
      <c r="E45" s="72"/>
    </row>
    <row r="46" spans="1:5" ht="58.5" thickBot="1" x14ac:dyDescent="0.4">
      <c r="A46" s="121"/>
      <c r="B46" s="57" t="s">
        <v>51</v>
      </c>
      <c r="C46" s="122"/>
      <c r="D46" s="123"/>
      <c r="E46" s="72"/>
    </row>
    <row r="47" spans="1:5" ht="19" thickBot="1" x14ac:dyDescent="0.4">
      <c r="A47" s="98" t="s">
        <v>54</v>
      </c>
      <c r="B47" s="35"/>
      <c r="E47" s="66"/>
    </row>
    <row r="48" spans="1:5" ht="15" thickBot="1" x14ac:dyDescent="0.4">
      <c r="A48" s="99"/>
      <c r="B48" s="66" t="s">
        <v>53</v>
      </c>
      <c r="C48" s="93"/>
      <c r="D48" s="36">
        <v>15000</v>
      </c>
      <c r="E48" s="144">
        <v>278</v>
      </c>
    </row>
    <row r="49" spans="1:5" ht="15" thickBot="1" x14ac:dyDescent="0.4">
      <c r="A49" s="99"/>
      <c r="B49" s="101" t="s">
        <v>52</v>
      </c>
      <c r="C49" s="102"/>
      <c r="D49" s="102"/>
      <c r="E49" s="103"/>
    </row>
    <row r="50" spans="1:5" ht="29" x14ac:dyDescent="0.35">
      <c r="A50" s="99"/>
      <c r="B50" s="79" t="s">
        <v>55</v>
      </c>
      <c r="C50" s="94" t="s">
        <v>4</v>
      </c>
      <c r="D50" s="95">
        <v>741797.24000000011</v>
      </c>
      <c r="E50" s="140">
        <f>E51+E52</f>
        <v>323225.56</v>
      </c>
    </row>
    <row r="51" spans="1:5" ht="29" x14ac:dyDescent="0.35">
      <c r="A51" s="99"/>
      <c r="B51" s="79" t="s">
        <v>56</v>
      </c>
      <c r="C51" s="7" t="s">
        <v>6</v>
      </c>
      <c r="D51" s="37">
        <v>610797.24000000011</v>
      </c>
      <c r="E51" s="141">
        <v>297988.84999999998</v>
      </c>
    </row>
    <row r="52" spans="1:5" ht="72.5" x14ac:dyDescent="0.35">
      <c r="A52" s="99"/>
      <c r="B52" s="79" t="s">
        <v>57</v>
      </c>
      <c r="C52" s="7" t="s">
        <v>8</v>
      </c>
      <c r="D52" s="37">
        <f>D50-D51</f>
        <v>131000</v>
      </c>
      <c r="E52" s="141">
        <v>25236.71</v>
      </c>
    </row>
    <row r="53" spans="1:5" ht="72.5" x14ac:dyDescent="0.35">
      <c r="A53" s="99"/>
      <c r="B53" s="80" t="s">
        <v>58</v>
      </c>
      <c r="C53" s="109"/>
      <c r="D53" s="110"/>
      <c r="E53" s="142"/>
    </row>
    <row r="54" spans="1:5" ht="58" x14ac:dyDescent="0.35">
      <c r="A54" s="99"/>
      <c r="B54" s="79" t="s">
        <v>59</v>
      </c>
      <c r="C54" s="109"/>
      <c r="D54" s="110"/>
      <c r="E54" s="142"/>
    </row>
    <row r="55" spans="1:5" ht="87" x14ac:dyDescent="0.35">
      <c r="A55" s="99"/>
      <c r="B55" s="58" t="s">
        <v>60</v>
      </c>
      <c r="C55" s="109"/>
      <c r="D55" s="110"/>
      <c r="E55" s="142"/>
    </row>
    <row r="56" spans="1:5" ht="58" x14ac:dyDescent="0.35">
      <c r="A56" s="99"/>
      <c r="B56" s="81" t="s">
        <v>61</v>
      </c>
      <c r="C56" s="109"/>
      <c r="D56" s="110"/>
      <c r="E56" s="142"/>
    </row>
    <row r="57" spans="1:5" ht="203" x14ac:dyDescent="0.35">
      <c r="A57" s="99"/>
      <c r="B57" s="77" t="s">
        <v>62</v>
      </c>
      <c r="C57" s="109"/>
      <c r="D57" s="110"/>
      <c r="E57" s="142"/>
    </row>
    <row r="58" spans="1:5" ht="29" x14ac:dyDescent="0.35">
      <c r="A58" s="99"/>
      <c r="B58" s="58" t="s">
        <v>63</v>
      </c>
      <c r="C58" s="109"/>
      <c r="D58" s="110"/>
      <c r="E58" s="142"/>
    </row>
    <row r="59" spans="1:5" ht="43.5" x14ac:dyDescent="0.35">
      <c r="A59" s="99"/>
      <c r="B59" s="58" t="s">
        <v>64</v>
      </c>
      <c r="C59" s="109"/>
      <c r="D59" s="110"/>
      <c r="E59" s="142"/>
    </row>
    <row r="60" spans="1:5" ht="44" thickBot="1" x14ac:dyDescent="0.4">
      <c r="A60" s="100"/>
      <c r="B60" s="67" t="s">
        <v>65</v>
      </c>
      <c r="C60" s="111"/>
      <c r="D60" s="112"/>
      <c r="E60" s="143"/>
    </row>
    <row r="61" spans="1:5" ht="15" thickBot="1" x14ac:dyDescent="0.4">
      <c r="A61" s="38"/>
      <c r="B61" s="66" t="s">
        <v>66</v>
      </c>
      <c r="C61" s="113" t="s">
        <v>67</v>
      </c>
      <c r="D61" s="113"/>
      <c r="E61" s="62"/>
    </row>
    <row r="62" spans="1:5" ht="29" x14ac:dyDescent="0.35">
      <c r="A62" s="114" t="s">
        <v>68</v>
      </c>
      <c r="B62" s="58" t="s">
        <v>69</v>
      </c>
      <c r="C62" s="39" t="s">
        <v>4</v>
      </c>
      <c r="D62" s="36">
        <v>512329.06000000006</v>
      </c>
      <c r="E62" s="70">
        <f>E63+E64</f>
        <v>421163.1</v>
      </c>
    </row>
    <row r="63" spans="1:5" ht="58" x14ac:dyDescent="0.35">
      <c r="A63" s="114"/>
      <c r="B63" s="58" t="s">
        <v>70</v>
      </c>
      <c r="C63" s="7" t="s">
        <v>6</v>
      </c>
      <c r="D63" s="37">
        <v>65847.600000000006</v>
      </c>
      <c r="E63" s="71">
        <v>34292.94</v>
      </c>
    </row>
    <row r="64" spans="1:5" ht="44" thickBot="1" x14ac:dyDescent="0.4">
      <c r="A64" s="114"/>
      <c r="B64" s="68" t="s">
        <v>71</v>
      </c>
      <c r="C64" s="40" t="s">
        <v>8</v>
      </c>
      <c r="D64" s="41">
        <v>446481.46</v>
      </c>
      <c r="E64" s="73">
        <v>386870.16</v>
      </c>
    </row>
    <row r="65" spans="1:5" ht="15" thickBot="1" x14ac:dyDescent="0.4">
      <c r="A65" s="96"/>
      <c r="B65" s="97" t="s">
        <v>72</v>
      </c>
      <c r="C65" s="115" t="s">
        <v>72</v>
      </c>
      <c r="D65" s="115"/>
      <c r="E65" s="61"/>
    </row>
    <row r="66" spans="1:5" ht="29" x14ac:dyDescent="0.35">
      <c r="A66" s="116" t="s">
        <v>73</v>
      </c>
      <c r="B66" s="42" t="s">
        <v>74</v>
      </c>
      <c r="C66" s="5" t="s">
        <v>4</v>
      </c>
      <c r="D66" s="36">
        <v>262904.16600000008</v>
      </c>
      <c r="E66" s="70">
        <f>E67+E68</f>
        <v>121961.02649999999</v>
      </c>
    </row>
    <row r="67" spans="1:5" ht="29" x14ac:dyDescent="0.35">
      <c r="A67" s="117"/>
      <c r="B67" s="43"/>
      <c r="C67" s="44" t="s">
        <v>6</v>
      </c>
      <c r="D67" s="45">
        <v>29547</v>
      </c>
      <c r="E67" s="74">
        <v>14338.02</v>
      </c>
    </row>
    <row r="68" spans="1:5" ht="73" thickBot="1" x14ac:dyDescent="0.4">
      <c r="A68" s="118"/>
      <c r="B68" s="59"/>
      <c r="C68" s="40" t="s">
        <v>75</v>
      </c>
      <c r="D68" s="41">
        <v>233357.16600000006</v>
      </c>
      <c r="E68" s="73">
        <v>107623.00649999999</v>
      </c>
    </row>
    <row r="69" spans="1:5" ht="15" thickBot="1" x14ac:dyDescent="0.4">
      <c r="A69" s="156"/>
      <c r="B69" s="60"/>
      <c r="C69" s="27"/>
      <c r="D69" s="27"/>
      <c r="E69" s="27"/>
    </row>
    <row r="70" spans="1:5" ht="15" thickBot="1" x14ac:dyDescent="0.4">
      <c r="A70" s="157"/>
      <c r="B70" s="159"/>
      <c r="C70" s="46" t="s">
        <v>76</v>
      </c>
      <c r="D70" s="47">
        <f>D66+D62+D50+D48+D41</f>
        <v>2521353.0660000006</v>
      </c>
      <c r="E70" s="75">
        <f>E66+E62+E50+E48+E41</f>
        <v>1296946.0065000001</v>
      </c>
    </row>
    <row r="71" spans="1:5" ht="15" thickBot="1" x14ac:dyDescent="0.4">
      <c r="A71" s="150"/>
      <c r="B71" s="160"/>
      <c r="C71" s="1"/>
      <c r="D71" s="1"/>
      <c r="E71" s="1"/>
    </row>
    <row r="72" spans="1:5" ht="19" thickBot="1" x14ac:dyDescent="0.4">
      <c r="A72" s="150"/>
      <c r="B72" s="161"/>
      <c r="C72" s="48" t="s">
        <v>77</v>
      </c>
      <c r="D72" s="49">
        <f>D70+D38</f>
        <v>3839416.3160000006</v>
      </c>
      <c r="E72" s="76">
        <f>E70+E38</f>
        <v>2306352.477</v>
      </c>
    </row>
    <row r="73" spans="1:5" ht="15" thickBot="1" x14ac:dyDescent="0.4">
      <c r="A73" s="150"/>
      <c r="B73" s="160"/>
      <c r="C73" s="1"/>
      <c r="D73" s="1"/>
      <c r="E73" s="1"/>
    </row>
    <row r="74" spans="1:5" ht="19" thickBot="1" x14ac:dyDescent="0.4">
      <c r="A74" s="150"/>
      <c r="B74" s="161"/>
      <c r="C74" s="48" t="s">
        <v>78</v>
      </c>
      <c r="D74" s="49">
        <f>D72+D28+D20</f>
        <v>4073454.0660000006</v>
      </c>
      <c r="E74" s="76">
        <f>E72+E28+E20</f>
        <v>2406248.7264999999</v>
      </c>
    </row>
    <row r="75" spans="1:5" x14ac:dyDescent="0.35">
      <c r="A75" s="150"/>
      <c r="B75" s="160"/>
      <c r="C75" s="1"/>
      <c r="D75" s="1"/>
      <c r="E75" s="1"/>
    </row>
    <row r="76" spans="1:5" x14ac:dyDescent="0.35">
      <c r="A76" s="150"/>
      <c r="B76" s="160"/>
      <c r="C76" s="1"/>
      <c r="D76" s="2"/>
      <c r="E76" s="2"/>
    </row>
    <row r="77" spans="1:5" x14ac:dyDescent="0.35">
      <c r="A77" s="150"/>
      <c r="B77" s="160"/>
      <c r="C77" s="1"/>
      <c r="D77" s="2"/>
      <c r="E77" s="2"/>
    </row>
  </sheetData>
  <mergeCells count="18">
    <mergeCell ref="C61:D61"/>
    <mergeCell ref="A62:A64"/>
    <mergeCell ref="C65:D65"/>
    <mergeCell ref="A66:A68"/>
    <mergeCell ref="C40:D40"/>
    <mergeCell ref="A41:A46"/>
    <mergeCell ref="C44:D46"/>
    <mergeCell ref="A47:A60"/>
    <mergeCell ref="B49:E49"/>
    <mergeCell ref="C3:D3"/>
    <mergeCell ref="C4:D4"/>
    <mergeCell ref="C14:E14"/>
    <mergeCell ref="A5:A15"/>
    <mergeCell ref="C17:D17"/>
    <mergeCell ref="C25:D25"/>
    <mergeCell ref="A26:A35"/>
    <mergeCell ref="A18:A24"/>
    <mergeCell ref="C53:D60"/>
  </mergeCells>
  <hyperlinks>
    <hyperlink ref="A1" r:id="rId1" xr:uid="{2AFCAA00-DBD1-405B-B9A2-945A81E5A6E5}"/>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7aa5020-0089-412d-be87-6e240bbb5868">
      <Terms xmlns="http://schemas.microsoft.com/office/infopath/2007/PartnerControls"/>
    </lcf76f155ced4ddcb4097134ff3c332f>
    <testkirjeldus xmlns="d7aa5020-0089-412d-be87-6e240bbb5868" xsi:nil="true"/>
    <TaxCatchAll xmlns="c947347e-d611-4116-9ed6-e69ca02ef94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0FCAA5D05CA5964790D82F11F6DE58AE" ma:contentTypeVersion="13" ma:contentTypeDescription="Loo uus dokument" ma:contentTypeScope="" ma:versionID="354d6f0e9aabcd1cc79f5113c0351676">
  <xsd:schema xmlns:xsd="http://www.w3.org/2001/XMLSchema" xmlns:xs="http://www.w3.org/2001/XMLSchema" xmlns:p="http://schemas.microsoft.com/office/2006/metadata/properties" xmlns:ns2="d7aa5020-0089-412d-be87-6e240bbb5868" xmlns:ns3="c947347e-d611-4116-9ed6-e69ca02ef947" targetNamespace="http://schemas.microsoft.com/office/2006/metadata/properties" ma:root="true" ma:fieldsID="e75c915f97f4b4cb5c0f6a4c1ac269d3" ns2:_="" ns3:_="">
    <xsd:import namespace="d7aa5020-0089-412d-be87-6e240bbb5868"/>
    <xsd:import namespace="c947347e-d611-4116-9ed6-e69ca02ef9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testkirjeld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aa5020-0089-412d-be87-6e240bbb58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testkirjeldus" ma:index="19" nillable="true" ma:displayName="test kirjeldus" ma:description="testin testin&#10;testin" ma:format="Dropdown" ma:internalName="testkirjeldus">
      <xsd:simpleType>
        <xsd:restriction base="dms:Text">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347e-d611-4116-9ed6-e69ca02ef94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0e95a88-b93d-45b1-ae7f-58f4e7f33c9d}" ma:internalName="TaxCatchAll" ma:showField="CatchAllData" ma:web="c947347e-d611-4116-9ed6-e69ca02ef9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2A176C-F9FE-45E0-9EB8-AC30C2E8E5D2}">
  <ds:schemaRefs>
    <ds:schemaRef ds:uri="http://schemas.microsoft.com/office/2006/metadata/properties"/>
    <ds:schemaRef ds:uri="http://schemas.microsoft.com/office/infopath/2007/PartnerControls"/>
    <ds:schemaRef ds:uri="d7aa5020-0089-412d-be87-6e240bbb5868"/>
    <ds:schemaRef ds:uri="c947347e-d611-4116-9ed6-e69ca02ef947"/>
  </ds:schemaRefs>
</ds:datastoreItem>
</file>

<file path=customXml/itemProps2.xml><?xml version="1.0" encoding="utf-8"?>
<ds:datastoreItem xmlns:ds="http://schemas.openxmlformats.org/officeDocument/2006/customXml" ds:itemID="{CAC79B96-DB39-4693-A6A0-E3B8AAC8C2D4}">
  <ds:schemaRefs>
    <ds:schemaRef ds:uri="http://schemas.microsoft.com/sharepoint/v3/contenttype/forms"/>
  </ds:schemaRefs>
</ds:datastoreItem>
</file>

<file path=customXml/itemProps3.xml><?xml version="1.0" encoding="utf-8"?>
<ds:datastoreItem xmlns:ds="http://schemas.openxmlformats.org/officeDocument/2006/customXml" ds:itemID="{C2B57E58-B753-40B7-8410-C2D578A9DD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aa5020-0089-412d-be87-6e240bbb5868"/>
    <ds:schemaRef ds:uri="c947347e-d611-4116-9ed6-e69ca02ef9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Tiia Randma</dc:creator>
  <cp:keywords/>
  <dc:description/>
  <cp:lastModifiedBy>Katrin Kerem</cp:lastModifiedBy>
  <cp:revision/>
  <dcterms:created xsi:type="dcterms:W3CDTF">2026-06-02T10:18:49Z</dcterms:created>
  <dcterms:modified xsi:type="dcterms:W3CDTF">2026-10-06T13:09:32Z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2026-08-07T09:05:49Z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d804a98a-e3a4-4f76-a977-7e28747d1a6d</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0x0101000FCAA5D05CA5964790D82F11F6DE58AE</vt:lpwstr>
  </property>
  <property fmtid="{D5CDD505-2E9C-101B-9397-08002B2CF9AE}" pid="11" name="MediaServiceImageTags">
    <vt:lpwstr/>
  </property>
</Properties>
</file>